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ИСПОЛНЕНИЕ\Материалы\"/>
    </mc:Choice>
  </mc:AlternateContent>
  <bookViews>
    <workbookView xWindow="480" yWindow="30" windowWidth="27795" windowHeight="11835"/>
  </bookViews>
  <sheets>
    <sheet name="Лист1" sheetId="1" r:id="rId1"/>
  </sheets>
  <definedNames>
    <definedName name="_xlnm._FilterDatabase" localSheetId="0" hidden="1">Лист1!$A$5:$WVF$5</definedName>
    <definedName name="_xlnm.Print_Titles" localSheetId="0">Лист1!$5:$5</definedName>
    <definedName name="_xlnm.Print_Area" localSheetId="0">Лист1!$A$1:$F$123</definedName>
  </definedNames>
  <calcPr calcId="152511"/>
</workbook>
</file>

<file path=xl/calcChain.xml><?xml version="1.0" encoding="utf-8"?>
<calcChain xmlns="http://schemas.openxmlformats.org/spreadsheetml/2006/main">
  <c r="F115" i="1" l="1"/>
  <c r="G93" i="1"/>
  <c r="G80" i="1"/>
  <c r="E73" i="1"/>
  <c r="F70" i="1"/>
  <c r="E70" i="1"/>
  <c r="E66" i="1"/>
  <c r="F60" i="1"/>
  <c r="E60" i="1"/>
  <c r="D60" i="1"/>
  <c r="G56" i="1"/>
  <c r="G50" i="1"/>
  <c r="F49" i="1"/>
  <c r="E49" i="1"/>
  <c r="E46" i="1"/>
  <c r="G38" i="1"/>
  <c r="G35" i="1"/>
  <c r="G33" i="1"/>
  <c r="G32" i="1"/>
  <c r="E29" i="1"/>
  <c r="E24" i="1"/>
  <c r="E23" i="1"/>
  <c r="F20" i="1"/>
  <c r="E20" i="1"/>
  <c r="D20" i="1"/>
  <c r="E14" i="1"/>
  <c r="D14" i="1"/>
  <c r="G13" i="1"/>
  <c r="F8" i="1"/>
  <c r="E8" i="1"/>
  <c r="D8" i="1"/>
  <c r="G6" i="1"/>
  <c r="F123" i="1" l="1"/>
  <c r="G128" i="1" s="1"/>
  <c r="D123" i="1"/>
  <c r="E123" i="1"/>
  <c r="G14" i="1"/>
  <c r="G8" i="1"/>
  <c r="G41" i="1"/>
  <c r="G12" i="1"/>
</calcChain>
</file>

<file path=xl/sharedStrings.xml><?xml version="1.0" encoding="utf-8"?>
<sst xmlns="http://schemas.openxmlformats.org/spreadsheetml/2006/main" count="357" uniqueCount="243">
  <si>
    <t>Информация об использовании средств резервного фонда Правительства Мурманской области на 01 января 2025 года</t>
  </si>
  <si>
    <t>Номер нормативного правового акта и дата</t>
  </si>
  <si>
    <t>Получатель</t>
  </si>
  <si>
    <t>На какие цели</t>
  </si>
  <si>
    <t>Сумма по постановлению</t>
  </si>
  <si>
    <t>Утверждено бюджетных ассигнований</t>
  </si>
  <si>
    <t>Кассовое исполнение</t>
  </si>
  <si>
    <t>Одна ЦС</t>
  </si>
  <si>
    <t>постановление Правительства Мурманской области от 15.01.2024 № 4-ПП</t>
  </si>
  <si>
    <t>Министерство энергетики и жилищно-коммунального хозяйства Мурманской области</t>
  </si>
  <si>
    <t>Проведение мероприятий по организации работы по подготовке и прохождению осенне-зимнего периода, в том числе школ и дошкольных образовательных учреждений, а также по бесперебойному функционированию централизованных систем горячего и холодного водоснабжения в соответствии с подпунктом 1.3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</si>
  <si>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15.01.2024 № 8-ПП</t>
  </si>
  <si>
    <t xml:space="preserve">Министерство транспорта и дорожного хозяйства Мурманской области </t>
  </si>
  <si>
    <t>ГОКУ по управлению автомобильными дорогами Мурманской области на выполнение работ по ремонту автомобильной дороги ул. Морская, г. Приморск, Запорожская область, км 0-2 (выборочно) (устройство верхних слоев покрытия) в соответствии с подпунктом 1.5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</si>
  <si>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17.01.2024 № 13-ПП                           (в ред. от  03.04.2024 № 214-ПП, от 05.09.2024 № 609-ПП,                  от 23.10.2024 № 704-ПП)</t>
  </si>
  <si>
    <t>Министерство строительства Мурманской области</t>
  </si>
  <si>
    <t>ГОКУ «Управление капитального строительства Мурманской области» в целях организации работ по ремонту школ и лицеев, в том числе кровель, в соответствии с подпунктом 1.4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</si>
  <si>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17.01.2024 № 19-ПП</t>
  </si>
  <si>
    <t>Министерство региональной безопасности Мурманской области</t>
  </si>
  <si>
    <t>ГОКУ «Управление по делам гражданской обороны, защите населения от чрезвычайных ситуаций и пожарной безопасности Мурманской области» на приобретение модулей передвижных жилых (укомплектованных мебелью и системой видеонаблюдения), бензогенераторных установок, башен световых, ламп настольных, чайников электрических, печей микроволновых, лавок раскладных в целях накопления и восполнения резерва материальных ресурсов Правительства Мурманской области</t>
  </si>
  <si>
    <t>постановление Правительства Мурманской области от 25.01.2024 № 29-ПП</t>
  </si>
  <si>
    <t>Министерство спорта Мурманской области</t>
  </si>
  <si>
    <t>Проведение ремонта помещения спортивного зала лицея, расположенного по адресу: г. Приморск, ул. Соборная, 93, в соответствии с подпунктом 1.6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</si>
  <si>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29.01.2024 № 30-ПП                         (в ред. от 28.06.2024 № 431-ПП,
от 12.10.2024 № 684-ПП)</t>
  </si>
  <si>
    <t>Министерство труда и социального развития Мурманской области</t>
  </si>
  <si>
    <t>Предоставление иных межбюджетных трансфертов из областного бюджета местным бюджетам на проведение временных общественно полезных работ в Мурманской области в 2024 году</t>
  </si>
  <si>
    <t>постановление Правительства Мурманской области от 02.02.2024 № 43-ПП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</si>
  <si>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на приобретение средств (оборудования) связи, расходных и комплектующих материалов к ним, оборудования грозозащиты, оргтехники, расходных и комплектующих материалов к ней, сетевого оборудования, оборудования точек беспроводного доступа к сети и комплектующих материалов к ним, оборудования радиоэлектронного подавления БПЛА, средств (оборудования) жизнеобеспечения, строительных материалов, автотранспортного средства в целях оказания содействия органам военного управления</t>
  </si>
  <si>
    <t>постановление Правительства Мурманской области от 02.02.2024 № 45-ПП</t>
  </si>
  <si>
    <t>Предоставление иных межбюджетных трансфертов из областного бюджета бюджетам муниципальных образований в целях возмещения понесенных бюджетами муниципальных образований Мурманской области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Мурманской области</t>
  </si>
  <si>
    <t>постановление Правительства Мурманской области от 02.02.2024 № 46-ПП                            (в ред. от 13.06.2024 № 374-ПП)</t>
  </si>
  <si>
    <t>СНКО «Фонд капитального ремонта общего имущества в многоквартирных домах в  Мурманской  области» на проведение и оплату работ по оценке технического состояния, разработке проектной документации на проведение капитального ремонта, осуществление строительного контроля, строительно-монтажных работ по проведению капитального ремонта (замене) водоподогревателей в 6 многоквартирных домах на территории городского округа город-герой Мурманск</t>
  </si>
  <si>
    <t>постановление Правительства Мурманской области от 02.02.2024 № 47-ПП
 (в ред. от 13.06.2024 № 374-ПП, от 11.11.2024 № 761-ПП, 
 от 19.12.2024 № 906-ПП)</t>
  </si>
  <si>
    <t>СНКО «Фонд капитального ремонта общего имущества в многоквартирных домах в Мурманской области»  на оплату работ по оценке технического состояния многоквартирных домов, работ по разработке проектной документации на проведение капитального ремонта фасадов многоквартирных домов, осуществления строительного контроля, строительно-монтажных работ по проведению капитального ремонта фасадов многоквартирных домов, расположенных по адресам: г. Кировск, пр. Ленина, д. 7, 9, а также на проведение работ по оценке технического состояния, работ по разработке проектной документации на проведение капитального ремонта, осуществление строительного контроля, строительно-монтажных работ по проведению капитального ремонта фасада многоквартирного дома, расположенного по адресу: г. Мурманск, ул. Октябрьская, д. 28</t>
  </si>
  <si>
    <t>постановление Правительства Мурманской области от 12.02.2024 № 68-ПП</t>
  </si>
  <si>
    <t xml:space="preserve">Министерство культуры Мурманской области </t>
  </si>
  <si>
    <t>ГОБУ «Центр по обслуживанию областных учреждений культуры» в целях организации работ по восстановлению памятников в с. Нельговка и с. Бановка в соответствии с подпунктом 1.2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</si>
  <si>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14.02.2024 № 78-ПП</t>
  </si>
  <si>
    <t>постановление Правительства Мурманской области от 22.02.2024 № 102-ПП
(в ред. от 24.10.2024 № 708-ПП)</t>
  </si>
  <si>
    <t>ГОКУ - центрам социальной поддержки населения Мурманской области в целях осуществления ежемесячной денежной выплаты сотрудникам Управления Министерства внутренних дел Российской Федерации, исполняющим возложенные на полицию обязанности по охране общественного порядка и обеспечению общественной безопасности</t>
  </si>
  <si>
    <t>постановление Правительства Мурманской области от 22.02.2024 № 109-ПП</t>
  </si>
  <si>
    <t>Министерство природных ресурсов, экологии и рыбного хозяйства Мурманской области</t>
  </si>
  <si>
    <t>ГОУСП «Тулома» на увеличение уставного фонда</t>
  </si>
  <si>
    <t>постановление Правительства Мурманской области от 27.02.2024 № 114-ПП
(в ред. от 13.06.2024 № 374-ПП, от 19.12.2024 № 906-ПП)</t>
  </si>
  <si>
    <t>СНКО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многоквартирных домов, работ по разработке проектной документации на проведение капитального ремонта крыш и фасадов многоквартирных домов, осуществления строительного контроля, строительно-монтажных работ по проведению капитального ремонта фасадов многоквартирных домов, расположенных по адресам: г. Мурманск, пр. Героев-Североморцев, д. 21, 23/2, 25, 27</t>
  </si>
  <si>
    <t>постановление Правительства Мурманской области от 01.03.2024 № 136-ПП</t>
  </si>
  <si>
    <t>Осуществление выплат в форме единовременной материальной помощи отдельным категориям граждан</t>
  </si>
  <si>
    <t>постановление Правительства Мурманской области от 01.03.2024 № 129-ПП</t>
  </si>
  <si>
    <t>Предоставление иных межбюджетных трансфертов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в 2023 году</t>
  </si>
  <si>
    <t>постановление Правительства Мурманской области от 01.03.2024 № 137-ПП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</si>
  <si>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на приобретение средств (оборудования) связи, расходных и комплектующих материалов к ним, оргтехники, расходных и комплектующих материалов к ней, сетевого оборудования и расходных и комплектующих материалов к нему, оборудования радиоэлектронного обнаружения БПЛА, оборудования для обеспечения функционирования автотранспорта и инструментов в целях оказания содействия органам военного управления</t>
  </si>
  <si>
    <t>постановление Правительства Мурманской области от 06.03.2024 № 144-ПП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</si>
  <si>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 на приобретение средств (оборудования) связи, расходных и комплектующих материалов к ним, оргтехники, расходных и комплектующих материалов к ней, сетевого оборудования и оборудования точек беспроводного доступа к сети, расходных и комплектующих материалов к нему, сварочного аппарата беспроводного, автотранспортного средства, тепловизионных прицелов и расходных (комплектующих) материалов к ним в целях оказания содействия органам военного управления</t>
  </si>
  <si>
    <t>постановление Правительства Мурманской области от 19.03.2024 № 174-ПП</t>
  </si>
  <si>
    <t>постановление Правительства Мурманской области от 29.03.2024 № 203-ПП
(в ред. от 23.08.2024 № 579-ПП, от 16.12.2024 № 873-ПП)</t>
  </si>
  <si>
    <t>Министерство образования и науки Мурманской области</t>
  </si>
  <si>
    <t>Предоставление субвенции местным бюджетам на осуществление органами местного самоуправления государственных полномочий по осуществлению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</si>
  <si>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постановление Правительства Мурманской области от 29.03.2024 № 212-ПП
(в ред. от 21.11.2024 № 800-ПП)</t>
  </si>
  <si>
    <t>Закупка и монтаж оборудования в целях создания спортивной баскетбольной площадки по адресу: Запорожская область, г. Приморск, ул. Морская, дом 51, в соответствии с подпунктом 1.6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</si>
  <si>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03.04.2024 № 217-ПП
(в ред. от 04.12.2024 № 834-ПП)</t>
  </si>
  <si>
    <t>Предоставление субсидии бюджету муниципального образования Терский муниципальный район на капитальный ремонт кровли здания МБ ДОУ детский сад № 5, расположенного по адресу: Мурманская область, Терский район, пгт. Умба, ул. Октябрьская, д. 12</t>
  </si>
  <si>
    <t>постановление Правительства Мурманской области от 11.04.2024 № 229-ПП</t>
  </si>
  <si>
    <t>постановление Правительства Мурманской области от 15.04.2024 № 240-ПП
(в ред. от 17.05.2024 № 312-ПП)</t>
  </si>
  <si>
    <t>Министерство внутренней политики Мурманской области</t>
  </si>
  <si>
    <t>Предоставление иных межбюджетных трансфертов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</t>
  </si>
  <si>
    <t>постановление Правительства Мурманской области от 17.04.2024 № 249-ПП
(в ред. от 12.12.2024 № 862-ПП)</t>
  </si>
  <si>
    <t>Предоставление субсидии из областного бюджета бюджету муниципального образования городской округ город-герой Мурманск на софинансирование мероприятий по переселению граждан из аварийного жилищного фонда, признанного таковым после 01.01.2017</t>
  </si>
  <si>
    <t>постановление Правительства Мурманской области от 18.04.2024 № 251-ПП</t>
  </si>
  <si>
    <t>ГАУМО «Центр комплексного обслуживания учреждений образования» в целях приобретения подарочных наборов для обучающихся дошкольных образовательных организаций и общеобразовательных организаций Приморского муниципального округа Запорожской области в соответствии с подпунктом 1.1.2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Администрацией Приморского муниципального округа Запорожской области в 2024 году»</t>
  </si>
  <si>
    <t>постановление Правительства Мурманской области от 16.05.2024 № 304-ПП</t>
  </si>
  <si>
    <t>Предоставление иного межбюджетного трансферта бюджету Печенгского муниципального округа на выполнение работ по устройству архитектурно-художественной подсветки здания МБОУ СОШ N 7, расположенного по адресу: Мурманская область, Печенгский район, н.п. Корзуново, ул. Печенгская</t>
  </si>
  <si>
    <t>постановление Правительства Мурманской области от 17.05.2024 № 310-ПП
(в ред. от 25.07.2024 № 503-ПП,
от 26.12.2024 № 967-ПП)</t>
  </si>
  <si>
    <t>СНКО «Фонд капитального ремонта общего имущества в многоквартирных домах в Мурманской области» на оплату работ по оценке технического состояния многоквартирного дома, работ по разработке проектной документации на проведение капитального ремонта крыши и фасада многоквартирного дома, осуществления строительного контроля, строительно-монтажных работ по проведению капитального ремонта крыши и фасада многоквартирного дома, расположенного по адресу: г. Мурманск, ул. Карла Маркса, д. 4</t>
  </si>
  <si>
    <t>постановление Правительства Мурманской области от 17.05.2024 № 313-ПП
(в ред. от 27.11.2024 № 813-ПП)</t>
  </si>
  <si>
    <t>Министерство градостроительства и благоустройства Мурманской области</t>
  </si>
  <si>
    <t>Предоставление субсидии бюджету муниципального образования городской округ город-герой Мурманск на реализацию инициативных проектов Мурманской области</t>
  </si>
  <si>
    <t>постановление Правительства Мурманской области от 17.05.2024 № 314-ПП</t>
  </si>
  <si>
    <t>постановление Правительства Мурманской области от 21.05.2024 № 317-ПП</t>
  </si>
  <si>
    <t>Комитет молодёжной политики Мурманской области</t>
  </si>
  <si>
    <t>Предоставление иных межбюджетных трансфертов из областного бюджета бюджетам муниципальных образований Мурманской области на мероприятия по развитию инфраструктуры молодежных пространств в 2024 году</t>
  </si>
  <si>
    <t>постановление Правительства Мурманской области от 22.05.2024 № 318-ПП</t>
  </si>
  <si>
    <t xml:space="preserve">Предоставление субсидии федеральному бюджету из бюджета Мурманской области на софинансирование расходных обязательств Российской Федерации по материально-техническому обеспечению деятельности полиции Управления Министерства внутренних дел Российской Федерации по Мурманской области </t>
  </si>
  <si>
    <t>постановление Правительства Мурманской области от 27.05.2024 № 333-ПП</t>
  </si>
  <si>
    <t xml:space="preserve">ГАУ ДПО Мурманской области «Институт развития образования» в целях приобретения специальной учебной литературы для обучающихся по адаптированным основным общеобразовательным программам для детей с ограниченными возможностями здоровья Приморского муниципального округа Запорожской области в соответствии с подпунктом 1.1.3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Администрацией Приморского муниципального округа Запорожской области в 2024 году» </t>
  </si>
  <si>
    <t>постановление Правительства Мурманской области от 27.05.2024 № 335-ПП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</si>
  <si>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 на приобретение квадрокоптеров, комплектующих и расходных материалов к ним, в целях восполнения резерва материальных ресурсов Правительства Мурманской области</t>
  </si>
  <si>
    <t>постановление Правительства Мурманской области от 04.06.2024 № 349-ПП</t>
  </si>
  <si>
    <t>ГАПОУ МО «Мурманский индустриальный колледж» на реализацию мероприятий по созданию спортивного молодежного пространства «СОПКИ.СПОРТ» в здании по адресу: г. Мурманск, ул. Приморская, д. 2</t>
  </si>
  <si>
    <t>постановление Правительства Мурманской области от 04.06.2024 № 350-ПП
(в ред. от 11.11.2024 № 761-ПП, от 04.12.2024 № 834-ПП,
от 19.12.2024 № 906-ПП)</t>
  </si>
  <si>
    <t>СНКО «Фонд капитального ремонта общего имущества в многоквартирных домах в Мурманской области» на проведение работ по оценке технического состояния, работ по разработке проектной документации на проведение капитального ремонта, осуществление строительного контроля, строительно-монтажных работ по проведению капитального ремонта внутридомовых инженерных сетей многоквартирного дома, расположенного по адресу: г. Мурманск, ул. Октябрьская, д. 28, а также на проведение работ по оценке технического состояния, работ по разработке проектной документации на проведение капитального ремонта, осуществление строительного контроля, строительно-монтажных работ по проведению капитального ремонта крыши многоквартирного дома, расположенного по адресу: г. Кандалакша, ул. Шевчука, д. 13</t>
  </si>
  <si>
    <t>постановление Правительства Мурманской области от 04.06.2024 № 354-ПП
(в ред. от 21.06.2024 № 403-ПП, от 17.12.2024 № 881-ПП)</t>
  </si>
  <si>
    <t>Предоставление иного межбюджетного трансферта бюджетам муниципальных образований Мурманской области в целях обеспечения надежности систем теплоснабжения, в том числе:
1. Муниципальному округу г. Полярные Зори с подведомственной территорией Мурманской области на выполнение работ по замене участка тепловой сети по ул. Ленина, 2а и 2б в н.п. Африканда-2 (6 965,0 тыс. руб.);
2. Муниципальному округу г. Кировск с подведомственной территорией Мурманской области на выполнение работ по капитальному ремонту тепловой сети от УТ-2 до УТ-3, от УТ-3 до УТ-4 в н.п. Коашва (3 700,0 тыс. руб.).</t>
  </si>
  <si>
    <t>постановление Правительства Мурманской области от 06.06.2024 № 367-ПП</t>
  </si>
  <si>
    <t>ГАУМО «Центр комплексного обслуживания учреждений образования» на приобретение подарочных наборов к 01 сентября 2024 года для обучающихся 2-4 классов общеобразовательных организаций Приморского муниципального округа Запорожской области в соответствии с подпунктом 1.1.2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Администрацией Приморского муниципального округа Запорожской области в 2024 году»</t>
  </si>
  <si>
    <t>постановление Правительства Мурманской области от 10.06.2024 № 371-ПП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</si>
  <si>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на приобретение квадрокоптеров в целях оказания содействия органам военного управления</t>
  </si>
  <si>
    <t>постановление Правительства Мурманской области от 13.06.2024 № 377-ПП</t>
  </si>
  <si>
    <t>постановление Правительства Мурманской области от 14.06.2024 № 386-ПП
(в ред. от 11.11.2024 № 761-ПП)</t>
  </si>
  <si>
    <t>СНКО «Фонд капитального ремонта общего имущества в многоквартирных домах в Мурманской области» на оплату работ по разработке проектной документации (включая работы по оценке технического состояния многоквартирного дома) на проведение капитального ремонта крыши, фасада, подвала и фундамента с отмосткой многоквартирного дома, расположенного по адресу: г. Полярные Зори, пр. Нивский, д. 12</t>
  </si>
  <si>
    <t>постановление Правительства Мурманской области от 18.06.2024 № 399-ПП
(в ред. от 28.12.2024 № 990-ПП)</t>
  </si>
  <si>
    <t xml:space="preserve">Министерство имущественных отношений Мурманской области </t>
  </si>
  <si>
    <t>ГОБУ «Имущественная казна Мурманской области» на проведение ремонтных работ для устройства пункта отбора на военную службу по контракту в период проведения СВО (нежилое помещение, расположенное по адресу: г. Мурманск, ул. Алексея Генералова, д. 3/20)</t>
  </si>
  <si>
    <t>постановление Правительства Мурманской области от 27.06.2024 № 423-ПП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</si>
  <si>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 на приобретение оборудования связи, бензо- и дизель-генераторов, сварочных аппаратов и иного оборудования для ремонтов самолетов, средств наблюдения, транспортных средств, блокираторов дронов, внешних аккумуляторов, строительных материалов и тепловизионных комплектов, а также на осуществление закупки услуг по обучению водительского состава в целях оказания содействия органам военного управления</t>
  </si>
  <si>
    <t>постановление Правительства Мурманской области от 27.06.2024 № 424-ПП</t>
  </si>
  <si>
    <t>Предоставление дополнительных мер поддержки граждан на улучшение жилищных условий в форме единовременных денежных выплат в соответствии со статьей 3 Закона Мурманской области от 27.12.2021 № 2723-01-ЗМО«О содействии развитию льготного ипотечного кредитования и мерах государственной поддержки по улучшению жилищных условий граждан в Мурманской области» («Свой дом в Арктике»)</t>
  </si>
  <si>
    <t>постановление Правительства Мурманской области от 27.06.2024 № 425-ПП 
(в ред. от 31.10.2024 № 724-ПП)</t>
  </si>
  <si>
    <t>Министерство финансов Мурманской области</t>
  </si>
  <si>
    <t>Предоставление дотации бюджету муниципального образования городской округ город-герой Мурманск на поддержку мер по обеспечению сбалансированности местных бюджетов</t>
  </si>
  <si>
    <t>постановление Правительства Мурманской области от 01.07.2024 № 439-ПП</t>
  </si>
  <si>
    <t>Предоставление субсидии бюджету муниципального образования Ловозерский муниципальный район на подготовку к отопительному периоду на выполнение работ по замене двух дизель-генераторных установок в с. Краснощелье Ловозерского района</t>
  </si>
  <si>
    <t>постановление Правительства Мурманской области от 05.07.2024 № 444-ПП
(в ред. от 11.11.2024 № 761-ПП)</t>
  </si>
  <si>
    <t>СНКО «Фонд капитального ремонта общего имущества в многоквартирных домах в Мурманской области» на проведение и оплату работ по оценке технического состояния, разработке проектной документации на проведение капитального ремонта, осуществление строительного контроля, строительно-монтажных работ по проведению капитального ремонта (замены) водоподогревателей в 2 многоквартирных домах по адресам: г. Мурманск, пр. Молодежный, д. 16, г. Мурманск, ул. Полярные Зори, д. 34</t>
  </si>
  <si>
    <t>постановление Правительства Мурманской области от 05.07.2024 № 446-ПП
(в ред от 06.09.2024 № 613-ПП)</t>
  </si>
  <si>
    <t>Предоставление иного межбюджетного трансферта бюджету муниципального образования ЗАТО г. Североморск на развитие муниципальных учреждений культуры и учреждений дополнительного образования детей в сфере культуры и искусства в целях обеспечения видеотрансляции поздравительной речи Президента Российской Федерации В.В. Путина с Главного парада Военно-Морского Флота для жителей города Североморска и войск Североморского гарнизона</t>
  </si>
  <si>
    <t>постановление Правительства Мурманской области от 05.07.2024 № 447-ПП</t>
  </si>
  <si>
    <t xml:space="preserve">Предоставление иного межбюджетного трансферта бюджету муниципального образования муниципальный округ город Оленегорск с подведомственной территорией Мурманской области на реализацию проекта
«СОПКИ.СЕМЬЯ» </t>
  </si>
  <si>
    <t>постановление Правительства Мурманской области от 05.07.2024 № 449-ПП</t>
  </si>
  <si>
    <t>Предоставление субсидии на финансовое обеспечение затрат организациям в связи с производством (реализацией) тепловой энергии потребителям по регулируемым тарифам на территории Мурманской области</t>
  </si>
  <si>
    <t>постановление Правительства Мурманской области от 05.07.2024 № 450-ПП
(в ред. от 27.11.2024 № 813-ПП)</t>
  </si>
  <si>
    <t>Предоставление субсидии бюджету муниципального образования сельское поселение Варзуга Терского муниципального района на реализацию инициативных проектов в муниципальных образованиях Мурманской области</t>
  </si>
  <si>
    <t>постановление Правительства Мурманской области от 05.07.2024 № 453-ПП</t>
  </si>
  <si>
    <t>Предоставление грантов в форме субсидий из областного бюджета по итогам конкурса молодежных проектов и программ</t>
  </si>
  <si>
    <t>постановление Правительства Мурманской области от 09.07.2024 № 460-ПП
(в ред. от 21.11.2024 № 800-ПП)</t>
  </si>
  <si>
    <t>АНО «Агентство по проведению спортивно-массовых и культурно-зрелищных мероприятий «СпортКульт51» в целях открытия пространств «СОПКИ.ОЗЕРА»</t>
  </si>
  <si>
    <t>постановление Правительства Мурманской области от 12.07.2024 № 470-ПП
(в ред. от 05.09.2024 № 609-ПП, от 23.10.2024 № 704-ПП )</t>
  </si>
  <si>
    <t>ГОКУ «Управление капитального строительства Мурманской области» в целях организации работ по капитальному ремонту кровли здания пищеблока школы в селе Петровка, в соответствии с подпунктом 1.4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</si>
  <si>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12.07.2024 № 472-ПП
(в ред. от 30.09.2024 № 647-ПП)</t>
  </si>
  <si>
    <t>ГАПОУ МО «Ковдорский политехнический колледж» на ремонт спортивного зала с подсобными помещениями, приобретение спортивного оборудования, инвентаря и мебели в тренерскую по адресу: Мурманская область, г. Ковдор, ул. Комсомольская, д. 14</t>
  </si>
  <si>
    <t>постановление Правительства Мурманской области от 15.07.2024 № 478-ПП</t>
  </si>
  <si>
    <t>Предоставление субсидии бюджету муниципального образования Ковдорский муниципальный округ Мурманской области для выполнения работ по замене наружных сетей и отделочных работ в помещении зрительного зала в целях реализации мероприятия «Капитальный ремонт МАУК«ГДК» г. Ковдор, расположенного по адресу: Мурманская область, Ковдорский район, г. Ковдор, ул. Школьная</t>
  </si>
  <si>
    <t>постановление Правительства Мурманской области от 17.07.2024 № 482-ПП
(в ред. от 23.12.2024 № 927-ПП, от 26.12.2024 № 967-ПП</t>
  </si>
  <si>
    <t>СНКО «Фонд капитального ремонта общего имущества в многоквартирных домах в Мурманской области» на проведение капитального ремонта элементов общего имущества многоквартирных домов, не включенных в региональную программу капитального ремонта общего имущества в многоквартирных домах, расположенных на территории Мурманской области, на 2014 - 2043 годы, на проведение работ по оценке технического состояния, разработке проектной документации на проведение капитального ремонта, осуществление строительного контроля, строительно-монтажных работ по проведению капитального ремонта крыши и фундамента многоквартирного дома, расположенного по адресу: Ковдорский муниципальный округ, нп. Риколатва, ул. Победы, д. 6</t>
  </si>
  <si>
    <t>постановление Правительства Мурманской области от 17.07.2024 № 486-ПП
(в ред. от 07.08.2024 № 536-ПП, от 11.11.2024 № 763-ПП,
от 27.11.2024 № 811-ПП)</t>
  </si>
  <si>
    <t>Предоставление иных межбюджетных трансфертов из областного бюджета:
1. Терскому муниципальному району на разработку локальных сметных расчетов, проектной документации и прохождение государственной экспертизы достоверности определения сметной стоимости капитального ремонта муниципальных образовательных организаций Терского района (5 400,0 тыс. руб.); 
2. Ловозерскому муниципальному району на разработку локальных сметных расчетов и прохождение государственной экспертизы достоверности определения сметной стоимости капитального ремонта муниципальных образовательных организаций Ловозерского района (3 296,0 тыс. руб. )</t>
  </si>
  <si>
    <t>постановление Правительства Мурманской области от 18.07.2024 № 490-ПП</t>
  </si>
  <si>
    <t>постановление Правительства Мурманской области от 22.07.2024 № 496-ПП</t>
  </si>
  <si>
    <t>ГАНОУ МО «ЦО «Лапландия» на приобретение оборудования, мебели и инвентаря для оснащения бассейна, раздевалок, медицинского кабинета, тренерских, лаборатории, зала единоборств и подсобных помещений здания, расположенного по адресу: г. Мурманск, пр. Героев-североморцев, д. 2</t>
  </si>
  <si>
    <t>постановление Правительства Мурманской области от 25.07.2024 № 502-ПП</t>
  </si>
  <si>
    <t>Предоставление субсидии из областного бюджета бюджету муниципального образования Печенгский муниципальный округ Мурманской области  на поддержку муниципальных программ формирования современной городской среды в части выполнения мероприятий по благоустройству общественных территорий</t>
  </si>
  <si>
    <t>постановление Правительства Мурманской области от 29.07.2024 № 513-ПП
(в ред. от 17.12.2024 № 888-ПП)</t>
  </si>
  <si>
    <t>ГАУМО  «Центр комплексного обслуживания учреждений образования» в соответствии с подпунктами 1.1.2, 1.1.3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Администрацией Приморского муниципального округа Запорожской области в 2024 году» в целях приобретения:
1. Подарочных наборов к Новому году для обучающихся образовательных организаций (для обучающихся в дошкольных образовательных организациях и в общеобразовательных организациях) Приморского муниципального округа Запорожской области (6 140,0 тыс. руб.); 
2. Мебели для ГОБУ общеобразовательной организации Запорожской области «Средняя общеобразовательная школа №3» г. Приморска (140,1 тыс. руб.); 
3. Школьных досок для ГОБУ общеобразовательной организации Запорожской области «Средняя общеобразовательная школа №3» г. Приморска (95,8 тыс. руб.)</t>
  </si>
  <si>
    <t>постановление Правительства Мурманской области от 31.07.2024 № 521-ПП</t>
  </si>
  <si>
    <t>Предоставление дополнительных мер поддержки граждан на улучшение жилищных условий в форме единовременных денежных выплат в соответствии со статьей 3 Закона Мурманской области от 27.12.2021 № 2723-01-ЗМО «О содействии развитию льготного ипотечного кредитования и мерах государственной поддержки по улучшению жилищных условий граждан в Мурманской области»
(«Свой дом в Арктике»)</t>
  </si>
  <si>
    <t>постановление Правительства Мурманской области от 05.08.2024 № 523-ПП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</si>
  <si>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на приобретение оборудования (средств) связи, комплектующих и расходных материалов к нему, точек доступа, квадрокоптеров и комплектующих материалов к ним, средств электронного обнаружения, блокировки и подавления БПЛА и комплектующих и расходных материалов к ним, автотранспортного средства, тепловизионных прицелов и расходных материалов к ним, дизельных генераторов, бензопил и масел к ним, бензорезчиков, сварочных аппаратов и расходных материалов к ним, а также средств индивидуальной защиты для работы со сварочным оборудованием, иного оборудования для ремонта автотранспорта и обеспечения его функционирования, расходных материалов к нему, тактических носилок в целях оказания содействия органам военного управления</t>
  </si>
  <si>
    <t>постановление Правительства Мурманской области от 05.08.2024 № 531-ПП</t>
  </si>
  <si>
    <t>Предоставление субсидии из областного бюджета бюджету муниципального образования Ловозерский муниципальный район Мурманской области на реализацию инициативных проектов в муниципальных образованиях Мурманской области</t>
  </si>
  <si>
    <t>постановление Правительства Мурманской области от 05.08.2024 № 535-ПП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</si>
  <si>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 на приобретение квадрокоптеров, усилителей сигналов для квадрокоптеров, средств электронного обнаружения, блокировки и подавления БПЛА, в целях оказания содействия органам военного управления</t>
  </si>
  <si>
    <t>постановление Правительства Мурманской области от 12.08.2024 № 544-ПП</t>
  </si>
  <si>
    <t>постановление Правительства Мурманской области от 16.08.2024 № 559-ПП
(в ред. от 20.12.2024 № 913-ПП)</t>
  </si>
  <si>
    <t>На финансовое обеспечение расходных обязательств рег. программы «План мероприятий по развитию жилищной, энергетической и социальной инфраструктуры закрытых административно-территориальных образований и населенных пунктов Мурманской области, в которых дислоцированы воинские формирования» на 2024-2026 годы, утвержденной постановлением Правительства Мурманской области от 27.06.2024 № 420-ПП:</t>
  </si>
  <si>
    <t>Предоставление субсидий:
1. СНКО «Фонд капитального ремонта общего имущества в многоквартирных домах в Мурманской области»
(855 379,5 тыс. руб.); 
2. Городской округ ЗАТО г. Североморск (11 822,6 тыс. руб.);
3. Городской округ ЗАТО Александровск (75 454,8 тыс. руб.);
3. Городской округ ЗАТО п. Видяево (116 873,5 тыс. руб.);
4. Печенгский муниципальный округ (55 484,2 тыс. руб.);
5. Кандалакшский муниципальный район (24 235,7 тыс. руб.);
6. Кольский муниципальный район (12 777,3 тыс. руб.);
7. Городской округ ЗАТО г.Заозерск (69 823,7 тыс. руб.);
8. Муниципальный округ г. Оленегорск с подведомственной территорией (53 013,7 тыс. руб)</t>
  </si>
  <si>
    <t xml:space="preserve">инфо от минстроя
моя цифра
1198680245,54
минус
22067567,43
</t>
  </si>
  <si>
    <t>Предоставление субсидий: 
1. Городской округ ЗАТО Александровск (83 926,3 тыс. руб.);
2. Кольский муниципальный район (3 185,6 тыс. руб.);
3. Кандалакшский муниципальный район (13 366,5 тыс. руб.);
4. Юридическим лицам (36 599,5 тыс. руб.)</t>
  </si>
  <si>
    <t>Предоставление субсидий:
1. Сельское поселение Алакуртти Кандалакшского муниципального района (5 444, 3 тыс. руб.);
2. Муниципальный округ город Оленегорск с подведомственной территорией (9 831,8 тыс. руб.);
3. Муниципальный округ город Мончегорск с подведомственной территорией (4 369,7 тыс. руб.)</t>
  </si>
  <si>
    <t>постановление Правительства Мурманской области от 23.08.2024 № 569-ПП</t>
  </si>
  <si>
    <t>постановление Правительства Мурманской области от 23.08.2024 № 570-ПП</t>
  </si>
  <si>
    <t>Министерство здравоохранения Мурманской области</t>
  </si>
  <si>
    <t>ГОБУЗ «Печенгская центральная районная больница» на реализацию мероприятия по проведению ремонта кровли здания стоматологического отделения, расположенного по адресу: г. Заполярный, ул. Юбилейная, дом 2а</t>
  </si>
  <si>
    <t xml:space="preserve">постановление Правительства Мурманской области от 23.08.2024 № 578-ПП
(в ред. от 16.12.2024 № 873-ПП)
</t>
  </si>
  <si>
    <t>Предоставление субвенций местным бюджетам:
1. На осуществление органами местного самоуправления государственных полномочий по организации обеспечения и обеспечению жилым помещением детей-сирот и детей, оставшихся без попечения родителей, лиц из числа детей-сирот и детей, оставшихся без попечения родителей, по организации предоставления и предоставлению лицам, указанным в пункте 1 статьи 4.1 Закона Мурманской области от 28.12.2004 № 568-01-ЗМО «О дополнительных гарантиях по социальной поддержке детей-сирот и детей, оставшихся без попечения родителей», дополнительных гарантий права на жилое помещение в виде предоставления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  (777,6 тыс. руб.);
2. На осуществление органами местного самоуправления государственных полномочий по предоставлению ежемесячной жилищно-коммунальной выплаты детям-сиротам и детям, оставшимся без попечения родителей,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лицам, оказавшимся в период обучения в трудной жизненной ситуации (265,0 тыс. руб.)</t>
  </si>
  <si>
    <t>постановление Правительства Мурманской области от 26.08.2024 № 584-ПП</t>
  </si>
  <si>
    <t>Министерство развития Арктики и экономики Мурманской области</t>
  </si>
  <si>
    <t>Предоставления иных межбюджетных трансфертов из областного бюджета на предоставление грантов местным бюджетам в целях содействия достижению и (или) поощрения достижения наилучших значений показателей деятельности органов местного самоуправления городских и муниципальных округов, муниципальных районов Мурманской области</t>
  </si>
  <si>
    <t>постановление Правительства Мурманской области от 28.08.2024 № 592-ПП</t>
  </si>
  <si>
    <t>постановление Правительства Мурманской области от 30.08.2024 № 597-ПП
(в ред. от 24.10.2024 № 708-ПП)</t>
  </si>
  <si>
    <t>ГОКУ – центрам социальной поддержки населения Мурманской области в целях осуществления ими дополнительных мер социальной поддержки на выплату единовременной материальной помощи отдельным категориям граждан, установленной постановлением Правительства Мурманской области от 28.06.2022 № 500-ПП «Об установлении дополнительной меры социальной поддержки в форме единовременной материальной помощи»</t>
  </si>
  <si>
    <t>постановление Правительства Мурманской области от 09.09.2024 № 617-ПП
(в ред. от 27.11.2024 № 813-ПП)</t>
  </si>
  <si>
    <t xml:space="preserve"> АНО «Центр городского развития Мурманской области» на финансовое обеспечение деятельности</t>
  </si>
  <si>
    <t>постановление Правительства Мурманской области от 12.09.2024 № 622-ПП</t>
  </si>
  <si>
    <t>Предоставление дополнительных мер поддержки гражданам на улучшение жилищных условий в форме единовременных денежных выплат в соответствии со статьей 3 Закона Мурманской области от 27.12.2021 № 2723-01-ЗМО «О содействии развитию льготного ипотечного кредитования и мерах государственной поддержки по улучшению жилищных условий граждан в Мурманской области» («Свой дом в Арктике»)</t>
  </si>
  <si>
    <t>постановление Правительства Мурманской области от 19.09.2024 № 633-ПП</t>
  </si>
  <si>
    <t>Предоставление иных межбюджетных трансфертов из областного бюджета бюджетам муниципальных образований в целях возмещения понесенных бюджетами муниципальных образований Мурманской области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 вынужденно покинувших жилые помещения и находившихся в пунктах временного размещения и питания на территории Мурманской области</t>
  </si>
  <si>
    <t>постановление Правительства Мурманской области от 27.09.2024 № 643-ПП</t>
  </si>
  <si>
    <t>Предоставление субсидии федеральному бюджету из бюджета Мурманской области на софинансирование расходных обязательств Российской Федерации по материально-техническому обеспечению деятельности полиции Управления Министерства внутренних дел Российской Федерации по Мурманской области</t>
  </si>
  <si>
    <t>постановление Правительства Мурманской области от 01.10.2024 № 661-ПП</t>
  </si>
  <si>
    <t>1.ГАПОУ МО «Кандалакшский индустриальный колледж» на  приобретение и установку оборудования раздаточных линий в столовой и буфете (2 284, 6 тыс. рублей);
2. ГАПОУ МО «Апатитский политехнический колледж имени Голованова Георгия Александровича» на выполнение работ по монтажу автоматической пожарной сигнализации и системы оповещения и управления эвакуацией людей в здании общежития № 3 по адресу г. Апатиты, ул. Промышленная, д. 3 (7 782, 6 тыс. рублей);
3. ГОБОУ «Мончегорская коррекционная школа» на выполнение работ по ремонту лицевой и боковой частей фасада пристройки к зданию школы (350, 0 тыс. рублей)</t>
  </si>
  <si>
    <t>постановление Правительства Мурманской области от 03.10.2024 № 668-ПП</t>
  </si>
  <si>
    <t>Организация информационной кампании, направленной на профилактику преступлений, связанных с использованием информационно-телекоммуникационных технологий</t>
  </si>
  <si>
    <t>постановление Правительства Мурманской области от 07.10.2024 № 671-ПП
(в ред. от 26.12.2024 № 968-ПП)</t>
  </si>
  <si>
    <t>Приобретение материалов для устранения аварийных ситуаций в целях обеспечения жизнедеятельности и безопасности населения и восстановления объектов инфраструктуры, в соответствии с подпунктом 1.3.2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Военно-гражданской администрацией Приморского района Запорожской области в 2024 году»</t>
  </si>
  <si>
    <t>постановление Правительства Мурманской области от 09.10.2024 № 675-ПП
(в ред. от 12.10.2024 № 681-ПП, от 05.11.2024 № 741-ПП,
от 22.11.2024 № 801-ПП)</t>
  </si>
  <si>
    <t>АО «Мурманэнергосбыт» на возмещение части дополнительных расходов, связанных с приобретением топлива, возникших в связи с ростом цен на топочный мазут</t>
  </si>
  <si>
    <t>постановление Правительства Мурманской области от 16.10.2024 № 692-ПП</t>
  </si>
  <si>
    <t>постановление Правительства Мурманской области от 16.10.2024 № 694-ПП</t>
  </si>
  <si>
    <t>АНО «Агентство по проведению спортивно-массовых и культурно-зрелищных мероприятий «СпортКульт51» на организацию и проведение культурно-массовых, информационно-просветительских и зрелищных мероприятий в целях организации Губернаторских елок</t>
  </si>
  <si>
    <t>постановление Правительства Мурманской области от 16.10.2024 № 695-ПП</t>
  </si>
  <si>
    <t>ГОАУК «Мурманский областной драматический театр» на проведение ремонтных работ в театрально-зрелищных организациях в целях организации работ по ремонту кровли здания по адресу: г. Мурманск, ул. Траловая, д. 47</t>
  </si>
  <si>
    <t xml:space="preserve">
постановление Правительства Мурманской области от 28.10.2024 № 716-ПП</t>
  </si>
  <si>
    <t>постановление Правительства Мурманской области от 29.10.2024 № 719-ПП</t>
  </si>
  <si>
    <t>постановление Правительства Мурманской области от 05.11.2024 № 739-ПП</t>
  </si>
  <si>
    <t>Министерство культуры Мурманской области</t>
  </si>
  <si>
    <t>постановление Правительства Мурманской области от 05.11.2024 № 740-ПП</t>
  </si>
  <si>
    <t>1. Приобретение жизненно важного и дорогостоящего лекарственного препарата Нусинерсен (22 250, 24 тыс. руб.); 
2.  Приобретение лекарственных препаратов для отдельных категорий граждан (9 049,76 тыс. руб.)</t>
  </si>
  <si>
    <t>постановление Правительства Мурманской области от 05.11.2024 № 744-ПП</t>
  </si>
  <si>
    <r>
      <t>Увеличение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размера субсидии, предоставляемой из областного бюджета бюджету муниципального образования Ловозерский муниципальный район,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  </r>
  </si>
  <si>
    <t>постановление Правительства Мурманской области от 07.11.2024 № 758-ПП</t>
  </si>
  <si>
    <t>ГОКУ «Управление капитального строительства Мурманской области» на осуществление расходов по мероприятию «Строительство поликлиники ГОБУЗ «Кандалакшская ЦРБ» (Мурманская область, г. Кандалакша, ул. Данилова), в том числе разработка ПСД (за счет областных средств)»</t>
  </si>
  <si>
    <t>постановление Правительства Мурманской области от 11.11.2024 № 773-ПП</t>
  </si>
  <si>
    <t>АО «Мурманэнергосбыт» на финансовое обеспечение затрат, связанных с обеспечением качественного и надежного теплоснабжения в Мурманской области, в форме безвозмездного вклада в денежной форме в имущество акционерного общества, единственным акционером которого является Мурманская область</t>
  </si>
  <si>
    <t>Предоставление субсидии муниципальному образованию городской округ ЗАТО город Заозерск Мурманской области на ремонт незаселенных квартир</t>
  </si>
  <si>
    <t xml:space="preserve">постановление Правительства Мурманской области от 15.11.2024 № 780-ПП
</t>
  </si>
  <si>
    <t>1. Приобретение портативных камер для проведения телеконсультаций (10 000,0 тыс. руб.);
2. Осуществление специальных социальных выплат отдельным категориям медицинских работников, обеспечивающих реализацию территориальной программы государственных гарантий Мурманской области, в соответствии с ППМО от 27.04.2023 № 312-ПП «О социальной поддержке отдельных категорий медицинских работников медицинских организаций, подведомственных Министерству здравоохранения Мурманской области, обеспечивающих реализацию территориальной программы государственных гарантий Мурманской области»
(3 000,0 тыс. руб.)</t>
  </si>
  <si>
    <t>постановление Правительства Мурманской области от 18.11.2024 № 786-ПП
(в ред. от 26.12.2024 № 968-ПП)</t>
  </si>
  <si>
    <t>Организация работы по подготовке и прохождению осенне-зимнего периода, устранения аварийных ситуаций, в том числе приобретения материально-технических ресурсов в соответствии с подпунктами 1.3.1, 1.3.2 пункта 1 постановления Правительства Мурманской области от 29.12.2023 № 1057-ПП «О мерах по реализации соглашения о сотрудничестве между Правительством Мурманской области и Администрацией Приморского муниципального округа Запорожской области в 2024 году»</t>
  </si>
  <si>
    <t>постановление Правительства Мурманской области от 19.11.2024 № 796-ПП</t>
  </si>
  <si>
    <t>постановление Правительства Мурманской области от 22.11.2024 № 804-ПП</t>
  </si>
  <si>
    <t>Приобретение подарочных наборов «Родовая сумка» для женщин, госпитализированных в государственные областные учреждения родовспоможения на территории Мурманской области для родоразрешения</t>
  </si>
  <si>
    <t>постановление Правительства Мурманской области от 26.11.2024 № 805-ПП</t>
  </si>
  <si>
    <t>Обслуживание государственного внутреннего долга Мурманской области в 2024 году</t>
  </si>
  <si>
    <t>постановление Правительства Мурманской области от 27.11.2024 № 809-ПП
(в ред. от 23.12.2024 № 935-ПП)</t>
  </si>
  <si>
    <t>1. Государственным областным образовательным учреждениям на мероприятие «Реализация Всероссийского чемпионатного движения по профессиональному мастерству в Мурманской области» (4 872,0 тыс. руб.);
2. ГАПОУ МО «Мурманский колледж экономики и информационных технологий» на мероприятие «Развитие движения «Абилимпикс» в Мурманской области» (1 026,2 тыс. руб.) </t>
  </si>
  <si>
    <t>постановление Правительства Мурманской области от 05.12.2024 № 840-ПП</t>
  </si>
  <si>
    <t>ГОБУЗ «Мурманский областной клинический многопрофильный центр» на реализацию мероприятий по ремонту ангиографической установки</t>
  </si>
  <si>
    <t>постановление Правительства Мурманской области от 06.12.2024 № 841-ПП</t>
  </si>
  <si>
    <t>ГОКУ «Управление по делам гражданской обороны, защите населения от чрезвычайных ситуаций и пожарной безопасности Мурманской области» приобретение беспилотных летательных аппаратов в целях усиления охраны общественного порядка и обеспечения общественной безопасности, охраны важных государственных и специальных объектов, объектов, обеспечивающих жизнедеятельность населения, функционирования транспорта, коммуникаций и связи, объектов энергетики, а также объектов, представляющих повышенную опасность для жизни и здоровья людей и для окружающей природной среды</t>
  </si>
  <si>
    <t>постановление Правительства Мурманской области от 06.12.2024 № 843-ПП</t>
  </si>
  <si>
    <t>ГОКУ «Управление капитального строительства Мурманской области» на реконструкцию здания детской поликлиники ГОБУЗ «Кольская ЦРБ» (Мурманская область, г. Кола, пер. Островский, 12)</t>
  </si>
  <si>
    <t>постановление Правительства Мурманской области от 10.12.2024 № 858-ПП</t>
  </si>
  <si>
    <t xml:space="preserve">Уплата страховых взносов на обязательное медицинское страхование неработающего населения </t>
  </si>
  <si>
    <t>постановление Правительства Мурманской области от 13.12.2024 № 869-ПП</t>
  </si>
  <si>
    <t>Теплоснабжающим организациям на возмещение части дополнительных расходов, связанных с приобретением топлива, возникших в связи с ростом цен на топочный мазут</t>
  </si>
  <si>
    <t>постановление Правительства Мурманской области от 16.12.2024 № 879-ПП</t>
  </si>
  <si>
    <t>Предоставление иных межбюджетных трансфертов местным бюджетам в целях поощрения муниципальных образований Мурманской области за достижения в укреплении гражданского единства жителей Мурманской области</t>
  </si>
  <si>
    <t>постановление Правительства Мурманской области от 17.12.2024 № 887-ПП</t>
  </si>
  <si>
    <t>1. ГАУДПО МО «Институт развития образования» на закупку услуг по модернизации автоматизированных информационных систем для предоставления государственных и муниципальных услуг в сфере образования в электронном виде в дошкольных и общеобразовательных организациях в целях обеспечения их соответствия федеральным единым функциональным техническим требованиям (4 788,2 тыс. руб.);
2. ГАПОУ МО «Мурманский колледж экономики и информационных технологий» на закупку услуг по модернизации автоматизированной информационной системы для предоставления государственных и муниципальных услуг в сфере образования в электронном виде в организациях среднего профессионального образования в целях обеспечения ее соответствия федеральным единым функциональным техническим требованиям (1 294,1 тыс. руб.);
3. ГАУДПО МО «Институт развития образования» на подготовку, выпуск и доставку в г. Мурманск учебного комплекта по истории Кольского Севера для 7 класса (продолжение проекта): учебное пособие «История Кольского Севера. 7 класс» и методическое пособие к учебному пособию «История Кольского Севера. 7 класс» (4 362,4 тыс. руб.)</t>
  </si>
  <si>
    <t>постановление Правительства Мурманской области от 17.12.2024 № 890-ПП</t>
  </si>
  <si>
    <t>постановление Правительства Мурманской области от 23.12.2024 № 915-ПП</t>
  </si>
  <si>
    <t>Предоставление субвенции местным бюджетам на осуществление органами местного самоуправления государственных полномочий по обеспечению жилыми помещениями детей-сирот и детей, оставшихся без попечения родителей, лиц из их числа</t>
  </si>
  <si>
    <t>постановление Правительства Мурманской области от 23.12.2024 № 921-ПП</t>
  </si>
  <si>
    <t>ГОКУ «Управление капитального строительства Мурманской области» на капитальный ремонт фасада детской поликлиники филиала ГОАУЗ «Мончегорская ЦРБ» (г. Ковдор), в т.ч. разработка ПД)</t>
  </si>
  <si>
    <t>постановление Правительства Мурманской области от 23.12.2024 № 937-ПП</t>
  </si>
  <si>
    <t>Уплата налогов, взносов, сборов и иных платежей в учреждениях, финансируемых за счет средств обязательного медицинского страхования</t>
  </si>
  <si>
    <t>постановление Правительства Мурманской области от 23.12.2024 № 938-ПП</t>
  </si>
  <si>
    <t>Организациям, осуществляющим водоснабжение, водоотведение по установленным для населения тарифам на возмещение затрат (недополученных доходов)</t>
  </si>
  <si>
    <t>постановление Правительства Мурманской области от 23.12.2024 № 939-ПП</t>
  </si>
  <si>
    <t>Министерство транспорта и дорожного хозяйства Мурманской области</t>
  </si>
  <si>
    <t xml:space="preserve">
Предоставление субсидий муниципальным образованиям для обеспечения авиационного обслуживания жителей отдаленных поселений и на государственную финансовую поддержку доставки товаров в населенные пункты Мурманской области с ограниченными сроками завоза грузов, а также организациям, осуществляющим транспортное обслуживания населения на территории Мурманской области на возмещение недополученных доходов</t>
  </si>
  <si>
    <t>постановление Правительства Мурманской области от 25.12.2024 № 936-ПП</t>
  </si>
  <si>
    <t>ВСЕГО:</t>
  </si>
  <si>
    <t>постановление Правительства Мурманской области от 12.11.2024 № 779-ПП  (утратило силу - Постановление Правительства Мурманской области от 29.01.2025 № 42-ПП)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</si>
</sst>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4" fontId="0" fillId="5" borderId="0" xfId="0" applyNumberFormat="1" applyFill="1"/>
    <xf numFmtId="4" fontId="0" fillId="6" borderId="0" xfId="0" applyNumberFormat="1" applyFill="1"/>
    <xf numFmtId="0" fontId="0" fillId="5" borderId="0" xfId="0" applyFill="1"/>
    <xf numFmtId="0" fontId="0" fillId="6" borderId="0" xfId="0" applyFill="1"/>
    <xf numFmtId="4" fontId="5" fillId="0" borderId="1" xfId="0" applyNumberFormat="1" applyFont="1" applyFill="1" applyBorder="1" applyAlignment="1">
      <alignment horizontal="center" vertical="center" wrapText="1"/>
    </xf>
    <xf numFmtId="4" fontId="0" fillId="7" borderId="0" xfId="0" applyNumberFormat="1" applyFill="1"/>
    <xf numFmtId="4" fontId="0" fillId="8" borderId="0" xfId="0" applyNumberFormat="1" applyFill="1"/>
    <xf numFmtId="0" fontId="0" fillId="7" borderId="0" xfId="0" applyFill="1"/>
    <xf numFmtId="4" fontId="5" fillId="0" borderId="1" xfId="0" quotePrefix="1" applyNumberFormat="1" applyFont="1" applyFill="1" applyBorder="1" applyAlignment="1">
      <alignment horizontal="center" vertical="center" wrapText="1"/>
    </xf>
    <xf numFmtId="4" fontId="0" fillId="9" borderId="0" xfId="0" applyNumberFormat="1" applyFill="1"/>
    <xf numFmtId="4" fontId="0" fillId="4" borderId="0" xfId="0" applyNumberFormat="1" applyFill="1"/>
    <xf numFmtId="0" fontId="0" fillId="9" borderId="0" xfId="0" applyFill="1"/>
    <xf numFmtId="0" fontId="0" fillId="9" borderId="0" xfId="0" applyFill="1" applyBorder="1"/>
    <xf numFmtId="0" fontId="0" fillId="0" borderId="0" xfId="0" applyFill="1" applyBorder="1"/>
    <xf numFmtId="0" fontId="0" fillId="7" borderId="0" xfId="0" applyFill="1" applyBorder="1"/>
    <xf numFmtId="4" fontId="5" fillId="6" borderId="0" xfId="0" applyNumberFormat="1" applyFont="1" applyFill="1" applyBorder="1" applyAlignment="1">
      <alignment horizontal="center" vertical="center"/>
    </xf>
    <xf numFmtId="0" fontId="0" fillId="2" borderId="0" xfId="0" applyFill="1"/>
    <xf numFmtId="0" fontId="5" fillId="0" borderId="0" xfId="0" applyFont="1" applyFill="1" applyBorder="1" applyAlignment="1">
      <alignment horizontal="center" vertical="center" wrapText="1"/>
    </xf>
    <xf numFmtId="0" fontId="0" fillId="10" borderId="0" xfId="0" applyFill="1" applyBorder="1" applyAlignment="1">
      <alignment wrapText="1"/>
    </xf>
    <xf numFmtId="0" fontId="0" fillId="4" borderId="0" xfId="0" applyFill="1"/>
    <xf numFmtId="4" fontId="0" fillId="11" borderId="0" xfId="0" applyNumberFormat="1" applyFill="1"/>
    <xf numFmtId="0" fontId="0" fillId="8" borderId="0" xfId="0" applyFill="1"/>
    <xf numFmtId="0" fontId="0" fillId="11" borderId="0" xfId="0" applyFill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top"/>
    </xf>
    <xf numFmtId="4" fontId="12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5" xfId="0" quotePrefix="1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147"/>
  <sheetViews>
    <sheetView tabSelected="1" view="pageBreakPreview" zoomScale="60" zoomScaleNormal="70" workbookViewId="0">
      <selection activeCell="B4" sqref="B4"/>
    </sheetView>
  </sheetViews>
  <sheetFormatPr defaultRowHeight="15" x14ac:dyDescent="0.25"/>
  <cols>
    <col min="1" max="1" width="35.7109375" customWidth="1"/>
    <col min="2" max="2" width="33.5703125" customWidth="1"/>
    <col min="3" max="3" width="116.85546875" customWidth="1"/>
    <col min="4" max="4" width="24.28515625" customWidth="1"/>
    <col min="5" max="5" width="22.5703125" style="13" customWidth="1"/>
    <col min="6" max="6" width="22.5703125" customWidth="1"/>
    <col min="7" max="7" width="17.85546875" hidden="1" customWidth="1"/>
    <col min="8" max="8" width="16.28515625" bestFit="1" customWidth="1"/>
    <col min="9" max="9" width="23" customWidth="1"/>
    <col min="10" max="10" width="14.42578125" customWidth="1"/>
    <col min="248" max="248" width="31.42578125" customWidth="1"/>
    <col min="249" max="249" width="33.5703125" customWidth="1"/>
    <col min="250" max="250" width="116.85546875" customWidth="1"/>
    <col min="251" max="251" width="24.28515625" customWidth="1"/>
    <col min="252" max="253" width="22.5703125" customWidth="1"/>
    <col min="254" max="254" width="0" hidden="1" customWidth="1"/>
    <col min="255" max="256" width="21.7109375" customWidth="1"/>
    <col min="257" max="257" width="23.7109375" customWidth="1"/>
    <col min="258" max="258" width="20.140625" customWidth="1"/>
    <col min="259" max="259" width="18.5703125" customWidth="1"/>
    <col min="260" max="260" width="21.28515625" customWidth="1"/>
    <col min="261" max="261" width="18" customWidth="1"/>
    <col min="264" max="264" width="16.28515625" bestFit="1" customWidth="1"/>
    <col min="266" max="266" width="14.42578125" customWidth="1"/>
    <col min="504" max="504" width="31.42578125" customWidth="1"/>
    <col min="505" max="505" width="33.5703125" customWidth="1"/>
    <col min="506" max="506" width="116.85546875" customWidth="1"/>
    <col min="507" max="507" width="24.28515625" customWidth="1"/>
    <col min="508" max="509" width="22.5703125" customWidth="1"/>
    <col min="510" max="510" width="0" hidden="1" customWidth="1"/>
    <col min="511" max="512" width="21.7109375" customWidth="1"/>
    <col min="513" max="513" width="23.7109375" customWidth="1"/>
    <col min="514" max="514" width="20.140625" customWidth="1"/>
    <col min="515" max="515" width="18.5703125" customWidth="1"/>
    <col min="516" max="516" width="21.28515625" customWidth="1"/>
    <col min="517" max="517" width="18" customWidth="1"/>
    <col min="520" max="520" width="16.28515625" bestFit="1" customWidth="1"/>
    <col min="522" max="522" width="14.42578125" customWidth="1"/>
    <col min="760" max="760" width="31.42578125" customWidth="1"/>
    <col min="761" max="761" width="33.5703125" customWidth="1"/>
    <col min="762" max="762" width="116.85546875" customWidth="1"/>
    <col min="763" max="763" width="24.28515625" customWidth="1"/>
    <col min="764" max="765" width="22.5703125" customWidth="1"/>
    <col min="766" max="766" width="0" hidden="1" customWidth="1"/>
    <col min="767" max="768" width="21.7109375" customWidth="1"/>
    <col min="769" max="769" width="23.7109375" customWidth="1"/>
    <col min="770" max="770" width="20.140625" customWidth="1"/>
    <col min="771" max="771" width="18.5703125" customWidth="1"/>
    <col min="772" max="772" width="21.28515625" customWidth="1"/>
    <col min="773" max="773" width="18" customWidth="1"/>
    <col min="776" max="776" width="16.28515625" bestFit="1" customWidth="1"/>
    <col min="778" max="778" width="14.42578125" customWidth="1"/>
    <col min="1016" max="1016" width="31.42578125" customWidth="1"/>
    <col min="1017" max="1017" width="33.5703125" customWidth="1"/>
    <col min="1018" max="1018" width="116.85546875" customWidth="1"/>
    <col min="1019" max="1019" width="24.28515625" customWidth="1"/>
    <col min="1020" max="1021" width="22.5703125" customWidth="1"/>
    <col min="1022" max="1022" width="0" hidden="1" customWidth="1"/>
    <col min="1023" max="1024" width="21.7109375" customWidth="1"/>
    <col min="1025" max="1025" width="23.7109375" customWidth="1"/>
    <col min="1026" max="1026" width="20.140625" customWidth="1"/>
    <col min="1027" max="1027" width="18.5703125" customWidth="1"/>
    <col min="1028" max="1028" width="21.28515625" customWidth="1"/>
    <col min="1029" max="1029" width="18" customWidth="1"/>
    <col min="1032" max="1032" width="16.28515625" bestFit="1" customWidth="1"/>
    <col min="1034" max="1034" width="14.42578125" customWidth="1"/>
    <col min="1272" max="1272" width="31.42578125" customWidth="1"/>
    <col min="1273" max="1273" width="33.5703125" customWidth="1"/>
    <col min="1274" max="1274" width="116.85546875" customWidth="1"/>
    <col min="1275" max="1275" width="24.28515625" customWidth="1"/>
    <col min="1276" max="1277" width="22.5703125" customWidth="1"/>
    <col min="1278" max="1278" width="0" hidden="1" customWidth="1"/>
    <col min="1279" max="1280" width="21.7109375" customWidth="1"/>
    <col min="1281" max="1281" width="23.7109375" customWidth="1"/>
    <col min="1282" max="1282" width="20.140625" customWidth="1"/>
    <col min="1283" max="1283" width="18.5703125" customWidth="1"/>
    <col min="1284" max="1284" width="21.28515625" customWidth="1"/>
    <col min="1285" max="1285" width="18" customWidth="1"/>
    <col min="1288" max="1288" width="16.28515625" bestFit="1" customWidth="1"/>
    <col min="1290" max="1290" width="14.42578125" customWidth="1"/>
    <col min="1528" max="1528" width="31.42578125" customWidth="1"/>
    <col min="1529" max="1529" width="33.5703125" customWidth="1"/>
    <col min="1530" max="1530" width="116.85546875" customWidth="1"/>
    <col min="1531" max="1531" width="24.28515625" customWidth="1"/>
    <col min="1532" max="1533" width="22.5703125" customWidth="1"/>
    <col min="1534" max="1534" width="0" hidden="1" customWidth="1"/>
    <col min="1535" max="1536" width="21.7109375" customWidth="1"/>
    <col min="1537" max="1537" width="23.7109375" customWidth="1"/>
    <col min="1538" max="1538" width="20.140625" customWidth="1"/>
    <col min="1539" max="1539" width="18.5703125" customWidth="1"/>
    <col min="1540" max="1540" width="21.28515625" customWidth="1"/>
    <col min="1541" max="1541" width="18" customWidth="1"/>
    <col min="1544" max="1544" width="16.28515625" bestFit="1" customWidth="1"/>
    <col min="1546" max="1546" width="14.42578125" customWidth="1"/>
    <col min="1784" max="1784" width="31.42578125" customWidth="1"/>
    <col min="1785" max="1785" width="33.5703125" customWidth="1"/>
    <col min="1786" max="1786" width="116.85546875" customWidth="1"/>
    <col min="1787" max="1787" width="24.28515625" customWidth="1"/>
    <col min="1788" max="1789" width="22.5703125" customWidth="1"/>
    <col min="1790" max="1790" width="0" hidden="1" customWidth="1"/>
    <col min="1791" max="1792" width="21.7109375" customWidth="1"/>
    <col min="1793" max="1793" width="23.7109375" customWidth="1"/>
    <col min="1794" max="1794" width="20.140625" customWidth="1"/>
    <col min="1795" max="1795" width="18.5703125" customWidth="1"/>
    <col min="1796" max="1796" width="21.28515625" customWidth="1"/>
    <col min="1797" max="1797" width="18" customWidth="1"/>
    <col min="1800" max="1800" width="16.28515625" bestFit="1" customWidth="1"/>
    <col min="1802" max="1802" width="14.42578125" customWidth="1"/>
    <col min="2040" max="2040" width="31.42578125" customWidth="1"/>
    <col min="2041" max="2041" width="33.5703125" customWidth="1"/>
    <col min="2042" max="2042" width="116.85546875" customWidth="1"/>
    <col min="2043" max="2043" width="24.28515625" customWidth="1"/>
    <col min="2044" max="2045" width="22.5703125" customWidth="1"/>
    <col min="2046" max="2046" width="0" hidden="1" customWidth="1"/>
    <col min="2047" max="2048" width="21.7109375" customWidth="1"/>
    <col min="2049" max="2049" width="23.7109375" customWidth="1"/>
    <col min="2050" max="2050" width="20.140625" customWidth="1"/>
    <col min="2051" max="2051" width="18.5703125" customWidth="1"/>
    <col min="2052" max="2052" width="21.28515625" customWidth="1"/>
    <col min="2053" max="2053" width="18" customWidth="1"/>
    <col min="2056" max="2056" width="16.28515625" bestFit="1" customWidth="1"/>
    <col min="2058" max="2058" width="14.42578125" customWidth="1"/>
    <col min="2296" max="2296" width="31.42578125" customWidth="1"/>
    <col min="2297" max="2297" width="33.5703125" customWidth="1"/>
    <col min="2298" max="2298" width="116.85546875" customWidth="1"/>
    <col min="2299" max="2299" width="24.28515625" customWidth="1"/>
    <col min="2300" max="2301" width="22.5703125" customWidth="1"/>
    <col min="2302" max="2302" width="0" hidden="1" customWidth="1"/>
    <col min="2303" max="2304" width="21.7109375" customWidth="1"/>
    <col min="2305" max="2305" width="23.7109375" customWidth="1"/>
    <col min="2306" max="2306" width="20.140625" customWidth="1"/>
    <col min="2307" max="2307" width="18.5703125" customWidth="1"/>
    <col min="2308" max="2308" width="21.28515625" customWidth="1"/>
    <col min="2309" max="2309" width="18" customWidth="1"/>
    <col min="2312" max="2312" width="16.28515625" bestFit="1" customWidth="1"/>
    <col min="2314" max="2314" width="14.42578125" customWidth="1"/>
    <col min="2552" max="2552" width="31.42578125" customWidth="1"/>
    <col min="2553" max="2553" width="33.5703125" customWidth="1"/>
    <col min="2554" max="2554" width="116.85546875" customWidth="1"/>
    <col min="2555" max="2555" width="24.28515625" customWidth="1"/>
    <col min="2556" max="2557" width="22.5703125" customWidth="1"/>
    <col min="2558" max="2558" width="0" hidden="1" customWidth="1"/>
    <col min="2559" max="2560" width="21.7109375" customWidth="1"/>
    <col min="2561" max="2561" width="23.7109375" customWidth="1"/>
    <col min="2562" max="2562" width="20.140625" customWidth="1"/>
    <col min="2563" max="2563" width="18.5703125" customWidth="1"/>
    <col min="2564" max="2564" width="21.28515625" customWidth="1"/>
    <col min="2565" max="2565" width="18" customWidth="1"/>
    <col min="2568" max="2568" width="16.28515625" bestFit="1" customWidth="1"/>
    <col min="2570" max="2570" width="14.42578125" customWidth="1"/>
    <col min="2808" max="2808" width="31.42578125" customWidth="1"/>
    <col min="2809" max="2809" width="33.5703125" customWidth="1"/>
    <col min="2810" max="2810" width="116.85546875" customWidth="1"/>
    <col min="2811" max="2811" width="24.28515625" customWidth="1"/>
    <col min="2812" max="2813" width="22.5703125" customWidth="1"/>
    <col min="2814" max="2814" width="0" hidden="1" customWidth="1"/>
    <col min="2815" max="2816" width="21.7109375" customWidth="1"/>
    <col min="2817" max="2817" width="23.7109375" customWidth="1"/>
    <col min="2818" max="2818" width="20.140625" customWidth="1"/>
    <col min="2819" max="2819" width="18.5703125" customWidth="1"/>
    <col min="2820" max="2820" width="21.28515625" customWidth="1"/>
    <col min="2821" max="2821" width="18" customWidth="1"/>
    <col min="2824" max="2824" width="16.28515625" bestFit="1" customWidth="1"/>
    <col min="2826" max="2826" width="14.42578125" customWidth="1"/>
    <col min="3064" max="3064" width="31.42578125" customWidth="1"/>
    <col min="3065" max="3065" width="33.5703125" customWidth="1"/>
    <col min="3066" max="3066" width="116.85546875" customWidth="1"/>
    <col min="3067" max="3067" width="24.28515625" customWidth="1"/>
    <col min="3068" max="3069" width="22.5703125" customWidth="1"/>
    <col min="3070" max="3070" width="0" hidden="1" customWidth="1"/>
    <col min="3071" max="3072" width="21.7109375" customWidth="1"/>
    <col min="3073" max="3073" width="23.7109375" customWidth="1"/>
    <col min="3074" max="3074" width="20.140625" customWidth="1"/>
    <col min="3075" max="3075" width="18.5703125" customWidth="1"/>
    <col min="3076" max="3076" width="21.28515625" customWidth="1"/>
    <col min="3077" max="3077" width="18" customWidth="1"/>
    <col min="3080" max="3080" width="16.28515625" bestFit="1" customWidth="1"/>
    <col min="3082" max="3082" width="14.42578125" customWidth="1"/>
    <col min="3320" max="3320" width="31.42578125" customWidth="1"/>
    <col min="3321" max="3321" width="33.5703125" customWidth="1"/>
    <col min="3322" max="3322" width="116.85546875" customWidth="1"/>
    <col min="3323" max="3323" width="24.28515625" customWidth="1"/>
    <col min="3324" max="3325" width="22.5703125" customWidth="1"/>
    <col min="3326" max="3326" width="0" hidden="1" customWidth="1"/>
    <col min="3327" max="3328" width="21.7109375" customWidth="1"/>
    <col min="3329" max="3329" width="23.7109375" customWidth="1"/>
    <col min="3330" max="3330" width="20.140625" customWidth="1"/>
    <col min="3331" max="3331" width="18.5703125" customWidth="1"/>
    <col min="3332" max="3332" width="21.28515625" customWidth="1"/>
    <col min="3333" max="3333" width="18" customWidth="1"/>
    <col min="3336" max="3336" width="16.28515625" bestFit="1" customWidth="1"/>
    <col min="3338" max="3338" width="14.42578125" customWidth="1"/>
    <col min="3576" max="3576" width="31.42578125" customWidth="1"/>
    <col min="3577" max="3577" width="33.5703125" customWidth="1"/>
    <col min="3578" max="3578" width="116.85546875" customWidth="1"/>
    <col min="3579" max="3579" width="24.28515625" customWidth="1"/>
    <col min="3580" max="3581" width="22.5703125" customWidth="1"/>
    <col min="3582" max="3582" width="0" hidden="1" customWidth="1"/>
    <col min="3583" max="3584" width="21.7109375" customWidth="1"/>
    <col min="3585" max="3585" width="23.7109375" customWidth="1"/>
    <col min="3586" max="3586" width="20.140625" customWidth="1"/>
    <col min="3587" max="3587" width="18.5703125" customWidth="1"/>
    <col min="3588" max="3588" width="21.28515625" customWidth="1"/>
    <col min="3589" max="3589" width="18" customWidth="1"/>
    <col min="3592" max="3592" width="16.28515625" bestFit="1" customWidth="1"/>
    <col min="3594" max="3594" width="14.42578125" customWidth="1"/>
    <col min="3832" max="3832" width="31.42578125" customWidth="1"/>
    <col min="3833" max="3833" width="33.5703125" customWidth="1"/>
    <col min="3834" max="3834" width="116.85546875" customWidth="1"/>
    <col min="3835" max="3835" width="24.28515625" customWidth="1"/>
    <col min="3836" max="3837" width="22.5703125" customWidth="1"/>
    <col min="3838" max="3838" width="0" hidden="1" customWidth="1"/>
    <col min="3839" max="3840" width="21.7109375" customWidth="1"/>
    <col min="3841" max="3841" width="23.7109375" customWidth="1"/>
    <col min="3842" max="3842" width="20.140625" customWidth="1"/>
    <col min="3843" max="3843" width="18.5703125" customWidth="1"/>
    <col min="3844" max="3844" width="21.28515625" customWidth="1"/>
    <col min="3845" max="3845" width="18" customWidth="1"/>
    <col min="3848" max="3848" width="16.28515625" bestFit="1" customWidth="1"/>
    <col min="3850" max="3850" width="14.42578125" customWidth="1"/>
    <col min="4088" max="4088" width="31.42578125" customWidth="1"/>
    <col min="4089" max="4089" width="33.5703125" customWidth="1"/>
    <col min="4090" max="4090" width="116.85546875" customWidth="1"/>
    <col min="4091" max="4091" width="24.28515625" customWidth="1"/>
    <col min="4092" max="4093" width="22.5703125" customWidth="1"/>
    <col min="4094" max="4094" width="0" hidden="1" customWidth="1"/>
    <col min="4095" max="4096" width="21.7109375" customWidth="1"/>
    <col min="4097" max="4097" width="23.7109375" customWidth="1"/>
    <col min="4098" max="4098" width="20.140625" customWidth="1"/>
    <col min="4099" max="4099" width="18.5703125" customWidth="1"/>
    <col min="4100" max="4100" width="21.28515625" customWidth="1"/>
    <col min="4101" max="4101" width="18" customWidth="1"/>
    <col min="4104" max="4104" width="16.28515625" bestFit="1" customWidth="1"/>
    <col min="4106" max="4106" width="14.42578125" customWidth="1"/>
    <col min="4344" max="4344" width="31.42578125" customWidth="1"/>
    <col min="4345" max="4345" width="33.5703125" customWidth="1"/>
    <col min="4346" max="4346" width="116.85546875" customWidth="1"/>
    <col min="4347" max="4347" width="24.28515625" customWidth="1"/>
    <col min="4348" max="4349" width="22.5703125" customWidth="1"/>
    <col min="4350" max="4350" width="0" hidden="1" customWidth="1"/>
    <col min="4351" max="4352" width="21.7109375" customWidth="1"/>
    <col min="4353" max="4353" width="23.7109375" customWidth="1"/>
    <col min="4354" max="4354" width="20.140625" customWidth="1"/>
    <col min="4355" max="4355" width="18.5703125" customWidth="1"/>
    <col min="4356" max="4356" width="21.28515625" customWidth="1"/>
    <col min="4357" max="4357" width="18" customWidth="1"/>
    <col min="4360" max="4360" width="16.28515625" bestFit="1" customWidth="1"/>
    <col min="4362" max="4362" width="14.42578125" customWidth="1"/>
    <col min="4600" max="4600" width="31.42578125" customWidth="1"/>
    <col min="4601" max="4601" width="33.5703125" customWidth="1"/>
    <col min="4602" max="4602" width="116.85546875" customWidth="1"/>
    <col min="4603" max="4603" width="24.28515625" customWidth="1"/>
    <col min="4604" max="4605" width="22.5703125" customWidth="1"/>
    <col min="4606" max="4606" width="0" hidden="1" customWidth="1"/>
    <col min="4607" max="4608" width="21.7109375" customWidth="1"/>
    <col min="4609" max="4609" width="23.7109375" customWidth="1"/>
    <col min="4610" max="4610" width="20.140625" customWidth="1"/>
    <col min="4611" max="4611" width="18.5703125" customWidth="1"/>
    <col min="4612" max="4612" width="21.28515625" customWidth="1"/>
    <col min="4613" max="4613" width="18" customWidth="1"/>
    <col min="4616" max="4616" width="16.28515625" bestFit="1" customWidth="1"/>
    <col min="4618" max="4618" width="14.42578125" customWidth="1"/>
    <col min="4856" max="4856" width="31.42578125" customWidth="1"/>
    <col min="4857" max="4857" width="33.5703125" customWidth="1"/>
    <col min="4858" max="4858" width="116.85546875" customWidth="1"/>
    <col min="4859" max="4859" width="24.28515625" customWidth="1"/>
    <col min="4860" max="4861" width="22.5703125" customWidth="1"/>
    <col min="4862" max="4862" width="0" hidden="1" customWidth="1"/>
    <col min="4863" max="4864" width="21.7109375" customWidth="1"/>
    <col min="4865" max="4865" width="23.7109375" customWidth="1"/>
    <col min="4866" max="4866" width="20.140625" customWidth="1"/>
    <col min="4867" max="4867" width="18.5703125" customWidth="1"/>
    <col min="4868" max="4868" width="21.28515625" customWidth="1"/>
    <col min="4869" max="4869" width="18" customWidth="1"/>
    <col min="4872" max="4872" width="16.28515625" bestFit="1" customWidth="1"/>
    <col min="4874" max="4874" width="14.42578125" customWidth="1"/>
    <col min="5112" max="5112" width="31.42578125" customWidth="1"/>
    <col min="5113" max="5113" width="33.5703125" customWidth="1"/>
    <col min="5114" max="5114" width="116.85546875" customWidth="1"/>
    <col min="5115" max="5115" width="24.28515625" customWidth="1"/>
    <col min="5116" max="5117" width="22.5703125" customWidth="1"/>
    <col min="5118" max="5118" width="0" hidden="1" customWidth="1"/>
    <col min="5119" max="5120" width="21.7109375" customWidth="1"/>
    <col min="5121" max="5121" width="23.7109375" customWidth="1"/>
    <col min="5122" max="5122" width="20.140625" customWidth="1"/>
    <col min="5123" max="5123" width="18.5703125" customWidth="1"/>
    <col min="5124" max="5124" width="21.28515625" customWidth="1"/>
    <col min="5125" max="5125" width="18" customWidth="1"/>
    <col min="5128" max="5128" width="16.28515625" bestFit="1" customWidth="1"/>
    <col min="5130" max="5130" width="14.42578125" customWidth="1"/>
    <col min="5368" max="5368" width="31.42578125" customWidth="1"/>
    <col min="5369" max="5369" width="33.5703125" customWidth="1"/>
    <col min="5370" max="5370" width="116.85546875" customWidth="1"/>
    <col min="5371" max="5371" width="24.28515625" customWidth="1"/>
    <col min="5372" max="5373" width="22.5703125" customWidth="1"/>
    <col min="5374" max="5374" width="0" hidden="1" customWidth="1"/>
    <col min="5375" max="5376" width="21.7109375" customWidth="1"/>
    <col min="5377" max="5377" width="23.7109375" customWidth="1"/>
    <col min="5378" max="5378" width="20.140625" customWidth="1"/>
    <col min="5379" max="5379" width="18.5703125" customWidth="1"/>
    <col min="5380" max="5380" width="21.28515625" customWidth="1"/>
    <col min="5381" max="5381" width="18" customWidth="1"/>
    <col min="5384" max="5384" width="16.28515625" bestFit="1" customWidth="1"/>
    <col min="5386" max="5386" width="14.42578125" customWidth="1"/>
    <col min="5624" max="5624" width="31.42578125" customWidth="1"/>
    <col min="5625" max="5625" width="33.5703125" customWidth="1"/>
    <col min="5626" max="5626" width="116.85546875" customWidth="1"/>
    <col min="5627" max="5627" width="24.28515625" customWidth="1"/>
    <col min="5628" max="5629" width="22.5703125" customWidth="1"/>
    <col min="5630" max="5630" width="0" hidden="1" customWidth="1"/>
    <col min="5631" max="5632" width="21.7109375" customWidth="1"/>
    <col min="5633" max="5633" width="23.7109375" customWidth="1"/>
    <col min="5634" max="5634" width="20.140625" customWidth="1"/>
    <col min="5635" max="5635" width="18.5703125" customWidth="1"/>
    <col min="5636" max="5636" width="21.28515625" customWidth="1"/>
    <col min="5637" max="5637" width="18" customWidth="1"/>
    <col min="5640" max="5640" width="16.28515625" bestFit="1" customWidth="1"/>
    <col min="5642" max="5642" width="14.42578125" customWidth="1"/>
    <col min="5880" max="5880" width="31.42578125" customWidth="1"/>
    <col min="5881" max="5881" width="33.5703125" customWidth="1"/>
    <col min="5882" max="5882" width="116.85546875" customWidth="1"/>
    <col min="5883" max="5883" width="24.28515625" customWidth="1"/>
    <col min="5884" max="5885" width="22.5703125" customWidth="1"/>
    <col min="5886" max="5886" width="0" hidden="1" customWidth="1"/>
    <col min="5887" max="5888" width="21.7109375" customWidth="1"/>
    <col min="5889" max="5889" width="23.7109375" customWidth="1"/>
    <col min="5890" max="5890" width="20.140625" customWidth="1"/>
    <col min="5891" max="5891" width="18.5703125" customWidth="1"/>
    <col min="5892" max="5892" width="21.28515625" customWidth="1"/>
    <col min="5893" max="5893" width="18" customWidth="1"/>
    <col min="5896" max="5896" width="16.28515625" bestFit="1" customWidth="1"/>
    <col min="5898" max="5898" width="14.42578125" customWidth="1"/>
    <col min="6136" max="6136" width="31.42578125" customWidth="1"/>
    <col min="6137" max="6137" width="33.5703125" customWidth="1"/>
    <col min="6138" max="6138" width="116.85546875" customWidth="1"/>
    <col min="6139" max="6139" width="24.28515625" customWidth="1"/>
    <col min="6140" max="6141" width="22.5703125" customWidth="1"/>
    <col min="6142" max="6142" width="0" hidden="1" customWidth="1"/>
    <col min="6143" max="6144" width="21.7109375" customWidth="1"/>
    <col min="6145" max="6145" width="23.7109375" customWidth="1"/>
    <col min="6146" max="6146" width="20.140625" customWidth="1"/>
    <col min="6147" max="6147" width="18.5703125" customWidth="1"/>
    <col min="6148" max="6148" width="21.28515625" customWidth="1"/>
    <col min="6149" max="6149" width="18" customWidth="1"/>
    <col min="6152" max="6152" width="16.28515625" bestFit="1" customWidth="1"/>
    <col min="6154" max="6154" width="14.42578125" customWidth="1"/>
    <col min="6392" max="6392" width="31.42578125" customWidth="1"/>
    <col min="6393" max="6393" width="33.5703125" customWidth="1"/>
    <col min="6394" max="6394" width="116.85546875" customWidth="1"/>
    <col min="6395" max="6395" width="24.28515625" customWidth="1"/>
    <col min="6396" max="6397" width="22.5703125" customWidth="1"/>
    <col min="6398" max="6398" width="0" hidden="1" customWidth="1"/>
    <col min="6399" max="6400" width="21.7109375" customWidth="1"/>
    <col min="6401" max="6401" width="23.7109375" customWidth="1"/>
    <col min="6402" max="6402" width="20.140625" customWidth="1"/>
    <col min="6403" max="6403" width="18.5703125" customWidth="1"/>
    <col min="6404" max="6404" width="21.28515625" customWidth="1"/>
    <col min="6405" max="6405" width="18" customWidth="1"/>
    <col min="6408" max="6408" width="16.28515625" bestFit="1" customWidth="1"/>
    <col min="6410" max="6410" width="14.42578125" customWidth="1"/>
    <col min="6648" max="6648" width="31.42578125" customWidth="1"/>
    <col min="6649" max="6649" width="33.5703125" customWidth="1"/>
    <col min="6650" max="6650" width="116.85546875" customWidth="1"/>
    <col min="6651" max="6651" width="24.28515625" customWidth="1"/>
    <col min="6652" max="6653" width="22.5703125" customWidth="1"/>
    <col min="6654" max="6654" width="0" hidden="1" customWidth="1"/>
    <col min="6655" max="6656" width="21.7109375" customWidth="1"/>
    <col min="6657" max="6657" width="23.7109375" customWidth="1"/>
    <col min="6658" max="6658" width="20.140625" customWidth="1"/>
    <col min="6659" max="6659" width="18.5703125" customWidth="1"/>
    <col min="6660" max="6660" width="21.28515625" customWidth="1"/>
    <col min="6661" max="6661" width="18" customWidth="1"/>
    <col min="6664" max="6664" width="16.28515625" bestFit="1" customWidth="1"/>
    <col min="6666" max="6666" width="14.42578125" customWidth="1"/>
    <col min="6904" max="6904" width="31.42578125" customWidth="1"/>
    <col min="6905" max="6905" width="33.5703125" customWidth="1"/>
    <col min="6906" max="6906" width="116.85546875" customWidth="1"/>
    <col min="6907" max="6907" width="24.28515625" customWidth="1"/>
    <col min="6908" max="6909" width="22.5703125" customWidth="1"/>
    <col min="6910" max="6910" width="0" hidden="1" customWidth="1"/>
    <col min="6911" max="6912" width="21.7109375" customWidth="1"/>
    <col min="6913" max="6913" width="23.7109375" customWidth="1"/>
    <col min="6914" max="6914" width="20.140625" customWidth="1"/>
    <col min="6915" max="6915" width="18.5703125" customWidth="1"/>
    <col min="6916" max="6916" width="21.28515625" customWidth="1"/>
    <col min="6917" max="6917" width="18" customWidth="1"/>
    <col min="6920" max="6920" width="16.28515625" bestFit="1" customWidth="1"/>
    <col min="6922" max="6922" width="14.42578125" customWidth="1"/>
    <col min="7160" max="7160" width="31.42578125" customWidth="1"/>
    <col min="7161" max="7161" width="33.5703125" customWidth="1"/>
    <col min="7162" max="7162" width="116.85546875" customWidth="1"/>
    <col min="7163" max="7163" width="24.28515625" customWidth="1"/>
    <col min="7164" max="7165" width="22.5703125" customWidth="1"/>
    <col min="7166" max="7166" width="0" hidden="1" customWidth="1"/>
    <col min="7167" max="7168" width="21.7109375" customWidth="1"/>
    <col min="7169" max="7169" width="23.7109375" customWidth="1"/>
    <col min="7170" max="7170" width="20.140625" customWidth="1"/>
    <col min="7171" max="7171" width="18.5703125" customWidth="1"/>
    <col min="7172" max="7172" width="21.28515625" customWidth="1"/>
    <col min="7173" max="7173" width="18" customWidth="1"/>
    <col min="7176" max="7176" width="16.28515625" bestFit="1" customWidth="1"/>
    <col min="7178" max="7178" width="14.42578125" customWidth="1"/>
    <col min="7416" max="7416" width="31.42578125" customWidth="1"/>
    <col min="7417" max="7417" width="33.5703125" customWidth="1"/>
    <col min="7418" max="7418" width="116.85546875" customWidth="1"/>
    <col min="7419" max="7419" width="24.28515625" customWidth="1"/>
    <col min="7420" max="7421" width="22.5703125" customWidth="1"/>
    <col min="7422" max="7422" width="0" hidden="1" customWidth="1"/>
    <col min="7423" max="7424" width="21.7109375" customWidth="1"/>
    <col min="7425" max="7425" width="23.7109375" customWidth="1"/>
    <col min="7426" max="7426" width="20.140625" customWidth="1"/>
    <col min="7427" max="7427" width="18.5703125" customWidth="1"/>
    <col min="7428" max="7428" width="21.28515625" customWidth="1"/>
    <col min="7429" max="7429" width="18" customWidth="1"/>
    <col min="7432" max="7432" width="16.28515625" bestFit="1" customWidth="1"/>
    <col min="7434" max="7434" width="14.42578125" customWidth="1"/>
    <col min="7672" max="7672" width="31.42578125" customWidth="1"/>
    <col min="7673" max="7673" width="33.5703125" customWidth="1"/>
    <col min="7674" max="7674" width="116.85546875" customWidth="1"/>
    <col min="7675" max="7675" width="24.28515625" customWidth="1"/>
    <col min="7676" max="7677" width="22.5703125" customWidth="1"/>
    <col min="7678" max="7678" width="0" hidden="1" customWidth="1"/>
    <col min="7679" max="7680" width="21.7109375" customWidth="1"/>
    <col min="7681" max="7681" width="23.7109375" customWidth="1"/>
    <col min="7682" max="7682" width="20.140625" customWidth="1"/>
    <col min="7683" max="7683" width="18.5703125" customWidth="1"/>
    <col min="7684" max="7684" width="21.28515625" customWidth="1"/>
    <col min="7685" max="7685" width="18" customWidth="1"/>
    <col min="7688" max="7688" width="16.28515625" bestFit="1" customWidth="1"/>
    <col min="7690" max="7690" width="14.42578125" customWidth="1"/>
    <col min="7928" max="7928" width="31.42578125" customWidth="1"/>
    <col min="7929" max="7929" width="33.5703125" customWidth="1"/>
    <col min="7930" max="7930" width="116.85546875" customWidth="1"/>
    <col min="7931" max="7931" width="24.28515625" customWidth="1"/>
    <col min="7932" max="7933" width="22.5703125" customWidth="1"/>
    <col min="7934" max="7934" width="0" hidden="1" customWidth="1"/>
    <col min="7935" max="7936" width="21.7109375" customWidth="1"/>
    <col min="7937" max="7937" width="23.7109375" customWidth="1"/>
    <col min="7938" max="7938" width="20.140625" customWidth="1"/>
    <col min="7939" max="7939" width="18.5703125" customWidth="1"/>
    <col min="7940" max="7940" width="21.28515625" customWidth="1"/>
    <col min="7941" max="7941" width="18" customWidth="1"/>
    <col min="7944" max="7944" width="16.28515625" bestFit="1" customWidth="1"/>
    <col min="7946" max="7946" width="14.42578125" customWidth="1"/>
    <col min="8184" max="8184" width="31.42578125" customWidth="1"/>
    <col min="8185" max="8185" width="33.5703125" customWidth="1"/>
    <col min="8186" max="8186" width="116.85546875" customWidth="1"/>
    <col min="8187" max="8187" width="24.28515625" customWidth="1"/>
    <col min="8188" max="8189" width="22.5703125" customWidth="1"/>
    <col min="8190" max="8190" width="0" hidden="1" customWidth="1"/>
    <col min="8191" max="8192" width="21.7109375" customWidth="1"/>
    <col min="8193" max="8193" width="23.7109375" customWidth="1"/>
    <col min="8194" max="8194" width="20.140625" customWidth="1"/>
    <col min="8195" max="8195" width="18.5703125" customWidth="1"/>
    <col min="8196" max="8196" width="21.28515625" customWidth="1"/>
    <col min="8197" max="8197" width="18" customWidth="1"/>
    <col min="8200" max="8200" width="16.28515625" bestFit="1" customWidth="1"/>
    <col min="8202" max="8202" width="14.42578125" customWidth="1"/>
    <col min="8440" max="8440" width="31.42578125" customWidth="1"/>
    <col min="8441" max="8441" width="33.5703125" customWidth="1"/>
    <col min="8442" max="8442" width="116.85546875" customWidth="1"/>
    <col min="8443" max="8443" width="24.28515625" customWidth="1"/>
    <col min="8444" max="8445" width="22.5703125" customWidth="1"/>
    <col min="8446" max="8446" width="0" hidden="1" customWidth="1"/>
    <col min="8447" max="8448" width="21.7109375" customWidth="1"/>
    <col min="8449" max="8449" width="23.7109375" customWidth="1"/>
    <col min="8450" max="8450" width="20.140625" customWidth="1"/>
    <col min="8451" max="8451" width="18.5703125" customWidth="1"/>
    <col min="8452" max="8452" width="21.28515625" customWidth="1"/>
    <col min="8453" max="8453" width="18" customWidth="1"/>
    <col min="8456" max="8456" width="16.28515625" bestFit="1" customWidth="1"/>
    <col min="8458" max="8458" width="14.42578125" customWidth="1"/>
    <col min="8696" max="8696" width="31.42578125" customWidth="1"/>
    <col min="8697" max="8697" width="33.5703125" customWidth="1"/>
    <col min="8698" max="8698" width="116.85546875" customWidth="1"/>
    <col min="8699" max="8699" width="24.28515625" customWidth="1"/>
    <col min="8700" max="8701" width="22.5703125" customWidth="1"/>
    <col min="8702" max="8702" width="0" hidden="1" customWidth="1"/>
    <col min="8703" max="8704" width="21.7109375" customWidth="1"/>
    <col min="8705" max="8705" width="23.7109375" customWidth="1"/>
    <col min="8706" max="8706" width="20.140625" customWidth="1"/>
    <col min="8707" max="8707" width="18.5703125" customWidth="1"/>
    <col min="8708" max="8708" width="21.28515625" customWidth="1"/>
    <col min="8709" max="8709" width="18" customWidth="1"/>
    <col min="8712" max="8712" width="16.28515625" bestFit="1" customWidth="1"/>
    <col min="8714" max="8714" width="14.42578125" customWidth="1"/>
    <col min="8952" max="8952" width="31.42578125" customWidth="1"/>
    <col min="8953" max="8953" width="33.5703125" customWidth="1"/>
    <col min="8954" max="8954" width="116.85546875" customWidth="1"/>
    <col min="8955" max="8955" width="24.28515625" customWidth="1"/>
    <col min="8956" max="8957" width="22.5703125" customWidth="1"/>
    <col min="8958" max="8958" width="0" hidden="1" customWidth="1"/>
    <col min="8959" max="8960" width="21.7109375" customWidth="1"/>
    <col min="8961" max="8961" width="23.7109375" customWidth="1"/>
    <col min="8962" max="8962" width="20.140625" customWidth="1"/>
    <col min="8963" max="8963" width="18.5703125" customWidth="1"/>
    <col min="8964" max="8964" width="21.28515625" customWidth="1"/>
    <col min="8965" max="8965" width="18" customWidth="1"/>
    <col min="8968" max="8968" width="16.28515625" bestFit="1" customWidth="1"/>
    <col min="8970" max="8970" width="14.42578125" customWidth="1"/>
    <col min="9208" max="9208" width="31.42578125" customWidth="1"/>
    <col min="9209" max="9209" width="33.5703125" customWidth="1"/>
    <col min="9210" max="9210" width="116.85546875" customWidth="1"/>
    <col min="9211" max="9211" width="24.28515625" customWidth="1"/>
    <col min="9212" max="9213" width="22.5703125" customWidth="1"/>
    <col min="9214" max="9214" width="0" hidden="1" customWidth="1"/>
    <col min="9215" max="9216" width="21.7109375" customWidth="1"/>
    <col min="9217" max="9217" width="23.7109375" customWidth="1"/>
    <col min="9218" max="9218" width="20.140625" customWidth="1"/>
    <col min="9219" max="9219" width="18.5703125" customWidth="1"/>
    <col min="9220" max="9220" width="21.28515625" customWidth="1"/>
    <col min="9221" max="9221" width="18" customWidth="1"/>
    <col min="9224" max="9224" width="16.28515625" bestFit="1" customWidth="1"/>
    <col min="9226" max="9226" width="14.42578125" customWidth="1"/>
    <col min="9464" max="9464" width="31.42578125" customWidth="1"/>
    <col min="9465" max="9465" width="33.5703125" customWidth="1"/>
    <col min="9466" max="9466" width="116.85546875" customWidth="1"/>
    <col min="9467" max="9467" width="24.28515625" customWidth="1"/>
    <col min="9468" max="9469" width="22.5703125" customWidth="1"/>
    <col min="9470" max="9470" width="0" hidden="1" customWidth="1"/>
    <col min="9471" max="9472" width="21.7109375" customWidth="1"/>
    <col min="9473" max="9473" width="23.7109375" customWidth="1"/>
    <col min="9474" max="9474" width="20.140625" customWidth="1"/>
    <col min="9475" max="9475" width="18.5703125" customWidth="1"/>
    <col min="9476" max="9476" width="21.28515625" customWidth="1"/>
    <col min="9477" max="9477" width="18" customWidth="1"/>
    <col min="9480" max="9480" width="16.28515625" bestFit="1" customWidth="1"/>
    <col min="9482" max="9482" width="14.42578125" customWidth="1"/>
    <col min="9720" max="9720" width="31.42578125" customWidth="1"/>
    <col min="9721" max="9721" width="33.5703125" customWidth="1"/>
    <col min="9722" max="9722" width="116.85546875" customWidth="1"/>
    <col min="9723" max="9723" width="24.28515625" customWidth="1"/>
    <col min="9724" max="9725" width="22.5703125" customWidth="1"/>
    <col min="9726" max="9726" width="0" hidden="1" customWidth="1"/>
    <col min="9727" max="9728" width="21.7109375" customWidth="1"/>
    <col min="9729" max="9729" width="23.7109375" customWidth="1"/>
    <col min="9730" max="9730" width="20.140625" customWidth="1"/>
    <col min="9731" max="9731" width="18.5703125" customWidth="1"/>
    <col min="9732" max="9732" width="21.28515625" customWidth="1"/>
    <col min="9733" max="9733" width="18" customWidth="1"/>
    <col min="9736" max="9736" width="16.28515625" bestFit="1" customWidth="1"/>
    <col min="9738" max="9738" width="14.42578125" customWidth="1"/>
    <col min="9976" max="9976" width="31.42578125" customWidth="1"/>
    <col min="9977" max="9977" width="33.5703125" customWidth="1"/>
    <col min="9978" max="9978" width="116.85546875" customWidth="1"/>
    <col min="9979" max="9979" width="24.28515625" customWidth="1"/>
    <col min="9980" max="9981" width="22.5703125" customWidth="1"/>
    <col min="9982" max="9982" width="0" hidden="1" customWidth="1"/>
    <col min="9983" max="9984" width="21.7109375" customWidth="1"/>
    <col min="9985" max="9985" width="23.7109375" customWidth="1"/>
    <col min="9986" max="9986" width="20.140625" customWidth="1"/>
    <col min="9987" max="9987" width="18.5703125" customWidth="1"/>
    <col min="9988" max="9988" width="21.28515625" customWidth="1"/>
    <col min="9989" max="9989" width="18" customWidth="1"/>
    <col min="9992" max="9992" width="16.28515625" bestFit="1" customWidth="1"/>
    <col min="9994" max="9994" width="14.42578125" customWidth="1"/>
    <col min="10232" max="10232" width="31.42578125" customWidth="1"/>
    <col min="10233" max="10233" width="33.5703125" customWidth="1"/>
    <col min="10234" max="10234" width="116.85546875" customWidth="1"/>
    <col min="10235" max="10235" width="24.28515625" customWidth="1"/>
    <col min="10236" max="10237" width="22.5703125" customWidth="1"/>
    <col min="10238" max="10238" width="0" hidden="1" customWidth="1"/>
    <col min="10239" max="10240" width="21.7109375" customWidth="1"/>
    <col min="10241" max="10241" width="23.7109375" customWidth="1"/>
    <col min="10242" max="10242" width="20.140625" customWidth="1"/>
    <col min="10243" max="10243" width="18.5703125" customWidth="1"/>
    <col min="10244" max="10244" width="21.28515625" customWidth="1"/>
    <col min="10245" max="10245" width="18" customWidth="1"/>
    <col min="10248" max="10248" width="16.28515625" bestFit="1" customWidth="1"/>
    <col min="10250" max="10250" width="14.42578125" customWidth="1"/>
    <col min="10488" max="10488" width="31.42578125" customWidth="1"/>
    <col min="10489" max="10489" width="33.5703125" customWidth="1"/>
    <col min="10490" max="10490" width="116.85546875" customWidth="1"/>
    <col min="10491" max="10491" width="24.28515625" customWidth="1"/>
    <col min="10492" max="10493" width="22.5703125" customWidth="1"/>
    <col min="10494" max="10494" width="0" hidden="1" customWidth="1"/>
    <col min="10495" max="10496" width="21.7109375" customWidth="1"/>
    <col min="10497" max="10497" width="23.7109375" customWidth="1"/>
    <col min="10498" max="10498" width="20.140625" customWidth="1"/>
    <col min="10499" max="10499" width="18.5703125" customWidth="1"/>
    <col min="10500" max="10500" width="21.28515625" customWidth="1"/>
    <col min="10501" max="10501" width="18" customWidth="1"/>
    <col min="10504" max="10504" width="16.28515625" bestFit="1" customWidth="1"/>
    <col min="10506" max="10506" width="14.42578125" customWidth="1"/>
    <col min="10744" max="10744" width="31.42578125" customWidth="1"/>
    <col min="10745" max="10745" width="33.5703125" customWidth="1"/>
    <col min="10746" max="10746" width="116.85546875" customWidth="1"/>
    <col min="10747" max="10747" width="24.28515625" customWidth="1"/>
    <col min="10748" max="10749" width="22.5703125" customWidth="1"/>
    <col min="10750" max="10750" width="0" hidden="1" customWidth="1"/>
    <col min="10751" max="10752" width="21.7109375" customWidth="1"/>
    <col min="10753" max="10753" width="23.7109375" customWidth="1"/>
    <col min="10754" max="10754" width="20.140625" customWidth="1"/>
    <col min="10755" max="10755" width="18.5703125" customWidth="1"/>
    <col min="10756" max="10756" width="21.28515625" customWidth="1"/>
    <col min="10757" max="10757" width="18" customWidth="1"/>
    <col min="10760" max="10760" width="16.28515625" bestFit="1" customWidth="1"/>
    <col min="10762" max="10762" width="14.42578125" customWidth="1"/>
    <col min="11000" max="11000" width="31.42578125" customWidth="1"/>
    <col min="11001" max="11001" width="33.5703125" customWidth="1"/>
    <col min="11002" max="11002" width="116.85546875" customWidth="1"/>
    <col min="11003" max="11003" width="24.28515625" customWidth="1"/>
    <col min="11004" max="11005" width="22.5703125" customWidth="1"/>
    <col min="11006" max="11006" width="0" hidden="1" customWidth="1"/>
    <col min="11007" max="11008" width="21.7109375" customWidth="1"/>
    <col min="11009" max="11009" width="23.7109375" customWidth="1"/>
    <col min="11010" max="11010" width="20.140625" customWidth="1"/>
    <col min="11011" max="11011" width="18.5703125" customWidth="1"/>
    <col min="11012" max="11012" width="21.28515625" customWidth="1"/>
    <col min="11013" max="11013" width="18" customWidth="1"/>
    <col min="11016" max="11016" width="16.28515625" bestFit="1" customWidth="1"/>
    <col min="11018" max="11018" width="14.42578125" customWidth="1"/>
    <col min="11256" max="11256" width="31.42578125" customWidth="1"/>
    <col min="11257" max="11257" width="33.5703125" customWidth="1"/>
    <col min="11258" max="11258" width="116.85546875" customWidth="1"/>
    <col min="11259" max="11259" width="24.28515625" customWidth="1"/>
    <col min="11260" max="11261" width="22.5703125" customWidth="1"/>
    <col min="11262" max="11262" width="0" hidden="1" customWidth="1"/>
    <col min="11263" max="11264" width="21.7109375" customWidth="1"/>
    <col min="11265" max="11265" width="23.7109375" customWidth="1"/>
    <col min="11266" max="11266" width="20.140625" customWidth="1"/>
    <col min="11267" max="11267" width="18.5703125" customWidth="1"/>
    <col min="11268" max="11268" width="21.28515625" customWidth="1"/>
    <col min="11269" max="11269" width="18" customWidth="1"/>
    <col min="11272" max="11272" width="16.28515625" bestFit="1" customWidth="1"/>
    <col min="11274" max="11274" width="14.42578125" customWidth="1"/>
    <col min="11512" max="11512" width="31.42578125" customWidth="1"/>
    <col min="11513" max="11513" width="33.5703125" customWidth="1"/>
    <col min="11514" max="11514" width="116.85546875" customWidth="1"/>
    <col min="11515" max="11515" width="24.28515625" customWidth="1"/>
    <col min="11516" max="11517" width="22.5703125" customWidth="1"/>
    <col min="11518" max="11518" width="0" hidden="1" customWidth="1"/>
    <col min="11519" max="11520" width="21.7109375" customWidth="1"/>
    <col min="11521" max="11521" width="23.7109375" customWidth="1"/>
    <col min="11522" max="11522" width="20.140625" customWidth="1"/>
    <col min="11523" max="11523" width="18.5703125" customWidth="1"/>
    <col min="11524" max="11524" width="21.28515625" customWidth="1"/>
    <col min="11525" max="11525" width="18" customWidth="1"/>
    <col min="11528" max="11528" width="16.28515625" bestFit="1" customWidth="1"/>
    <col min="11530" max="11530" width="14.42578125" customWidth="1"/>
    <col min="11768" max="11768" width="31.42578125" customWidth="1"/>
    <col min="11769" max="11769" width="33.5703125" customWidth="1"/>
    <col min="11770" max="11770" width="116.85546875" customWidth="1"/>
    <col min="11771" max="11771" width="24.28515625" customWidth="1"/>
    <col min="11772" max="11773" width="22.5703125" customWidth="1"/>
    <col min="11774" max="11774" width="0" hidden="1" customWidth="1"/>
    <col min="11775" max="11776" width="21.7109375" customWidth="1"/>
    <col min="11777" max="11777" width="23.7109375" customWidth="1"/>
    <col min="11778" max="11778" width="20.140625" customWidth="1"/>
    <col min="11779" max="11779" width="18.5703125" customWidth="1"/>
    <col min="11780" max="11780" width="21.28515625" customWidth="1"/>
    <col min="11781" max="11781" width="18" customWidth="1"/>
    <col min="11784" max="11784" width="16.28515625" bestFit="1" customWidth="1"/>
    <col min="11786" max="11786" width="14.42578125" customWidth="1"/>
    <col min="12024" max="12024" width="31.42578125" customWidth="1"/>
    <col min="12025" max="12025" width="33.5703125" customWidth="1"/>
    <col min="12026" max="12026" width="116.85546875" customWidth="1"/>
    <col min="12027" max="12027" width="24.28515625" customWidth="1"/>
    <col min="12028" max="12029" width="22.5703125" customWidth="1"/>
    <col min="12030" max="12030" width="0" hidden="1" customWidth="1"/>
    <col min="12031" max="12032" width="21.7109375" customWidth="1"/>
    <col min="12033" max="12033" width="23.7109375" customWidth="1"/>
    <col min="12034" max="12034" width="20.140625" customWidth="1"/>
    <col min="12035" max="12035" width="18.5703125" customWidth="1"/>
    <col min="12036" max="12036" width="21.28515625" customWidth="1"/>
    <col min="12037" max="12037" width="18" customWidth="1"/>
    <col min="12040" max="12040" width="16.28515625" bestFit="1" customWidth="1"/>
    <col min="12042" max="12042" width="14.42578125" customWidth="1"/>
    <col min="12280" max="12280" width="31.42578125" customWidth="1"/>
    <col min="12281" max="12281" width="33.5703125" customWidth="1"/>
    <col min="12282" max="12282" width="116.85546875" customWidth="1"/>
    <col min="12283" max="12283" width="24.28515625" customWidth="1"/>
    <col min="12284" max="12285" width="22.5703125" customWidth="1"/>
    <col min="12286" max="12286" width="0" hidden="1" customWidth="1"/>
    <col min="12287" max="12288" width="21.7109375" customWidth="1"/>
    <col min="12289" max="12289" width="23.7109375" customWidth="1"/>
    <col min="12290" max="12290" width="20.140625" customWidth="1"/>
    <col min="12291" max="12291" width="18.5703125" customWidth="1"/>
    <col min="12292" max="12292" width="21.28515625" customWidth="1"/>
    <col min="12293" max="12293" width="18" customWidth="1"/>
    <col min="12296" max="12296" width="16.28515625" bestFit="1" customWidth="1"/>
    <col min="12298" max="12298" width="14.42578125" customWidth="1"/>
    <col min="12536" max="12536" width="31.42578125" customWidth="1"/>
    <col min="12537" max="12537" width="33.5703125" customWidth="1"/>
    <col min="12538" max="12538" width="116.85546875" customWidth="1"/>
    <col min="12539" max="12539" width="24.28515625" customWidth="1"/>
    <col min="12540" max="12541" width="22.5703125" customWidth="1"/>
    <col min="12542" max="12542" width="0" hidden="1" customWidth="1"/>
    <col min="12543" max="12544" width="21.7109375" customWidth="1"/>
    <col min="12545" max="12545" width="23.7109375" customWidth="1"/>
    <col min="12546" max="12546" width="20.140625" customWidth="1"/>
    <col min="12547" max="12547" width="18.5703125" customWidth="1"/>
    <col min="12548" max="12548" width="21.28515625" customWidth="1"/>
    <col min="12549" max="12549" width="18" customWidth="1"/>
    <col min="12552" max="12552" width="16.28515625" bestFit="1" customWidth="1"/>
    <col min="12554" max="12554" width="14.42578125" customWidth="1"/>
    <col min="12792" max="12792" width="31.42578125" customWidth="1"/>
    <col min="12793" max="12793" width="33.5703125" customWidth="1"/>
    <col min="12794" max="12794" width="116.85546875" customWidth="1"/>
    <col min="12795" max="12795" width="24.28515625" customWidth="1"/>
    <col min="12796" max="12797" width="22.5703125" customWidth="1"/>
    <col min="12798" max="12798" width="0" hidden="1" customWidth="1"/>
    <col min="12799" max="12800" width="21.7109375" customWidth="1"/>
    <col min="12801" max="12801" width="23.7109375" customWidth="1"/>
    <col min="12802" max="12802" width="20.140625" customWidth="1"/>
    <col min="12803" max="12803" width="18.5703125" customWidth="1"/>
    <col min="12804" max="12804" width="21.28515625" customWidth="1"/>
    <col min="12805" max="12805" width="18" customWidth="1"/>
    <col min="12808" max="12808" width="16.28515625" bestFit="1" customWidth="1"/>
    <col min="12810" max="12810" width="14.42578125" customWidth="1"/>
    <col min="13048" max="13048" width="31.42578125" customWidth="1"/>
    <col min="13049" max="13049" width="33.5703125" customWidth="1"/>
    <col min="13050" max="13050" width="116.85546875" customWidth="1"/>
    <col min="13051" max="13051" width="24.28515625" customWidth="1"/>
    <col min="13052" max="13053" width="22.5703125" customWidth="1"/>
    <col min="13054" max="13054" width="0" hidden="1" customWidth="1"/>
    <col min="13055" max="13056" width="21.7109375" customWidth="1"/>
    <col min="13057" max="13057" width="23.7109375" customWidth="1"/>
    <col min="13058" max="13058" width="20.140625" customWidth="1"/>
    <col min="13059" max="13059" width="18.5703125" customWidth="1"/>
    <col min="13060" max="13060" width="21.28515625" customWidth="1"/>
    <col min="13061" max="13061" width="18" customWidth="1"/>
    <col min="13064" max="13064" width="16.28515625" bestFit="1" customWidth="1"/>
    <col min="13066" max="13066" width="14.42578125" customWidth="1"/>
    <col min="13304" max="13304" width="31.42578125" customWidth="1"/>
    <col min="13305" max="13305" width="33.5703125" customWidth="1"/>
    <col min="13306" max="13306" width="116.85546875" customWidth="1"/>
    <col min="13307" max="13307" width="24.28515625" customWidth="1"/>
    <col min="13308" max="13309" width="22.5703125" customWidth="1"/>
    <col min="13310" max="13310" width="0" hidden="1" customWidth="1"/>
    <col min="13311" max="13312" width="21.7109375" customWidth="1"/>
    <col min="13313" max="13313" width="23.7109375" customWidth="1"/>
    <col min="13314" max="13314" width="20.140625" customWidth="1"/>
    <col min="13315" max="13315" width="18.5703125" customWidth="1"/>
    <col min="13316" max="13316" width="21.28515625" customWidth="1"/>
    <col min="13317" max="13317" width="18" customWidth="1"/>
    <col min="13320" max="13320" width="16.28515625" bestFit="1" customWidth="1"/>
    <col min="13322" max="13322" width="14.42578125" customWidth="1"/>
    <col min="13560" max="13560" width="31.42578125" customWidth="1"/>
    <col min="13561" max="13561" width="33.5703125" customWidth="1"/>
    <col min="13562" max="13562" width="116.85546875" customWidth="1"/>
    <col min="13563" max="13563" width="24.28515625" customWidth="1"/>
    <col min="13564" max="13565" width="22.5703125" customWidth="1"/>
    <col min="13566" max="13566" width="0" hidden="1" customWidth="1"/>
    <col min="13567" max="13568" width="21.7109375" customWidth="1"/>
    <col min="13569" max="13569" width="23.7109375" customWidth="1"/>
    <col min="13570" max="13570" width="20.140625" customWidth="1"/>
    <col min="13571" max="13571" width="18.5703125" customWidth="1"/>
    <col min="13572" max="13572" width="21.28515625" customWidth="1"/>
    <col min="13573" max="13573" width="18" customWidth="1"/>
    <col min="13576" max="13576" width="16.28515625" bestFit="1" customWidth="1"/>
    <col min="13578" max="13578" width="14.42578125" customWidth="1"/>
    <col min="13816" max="13816" width="31.42578125" customWidth="1"/>
    <col min="13817" max="13817" width="33.5703125" customWidth="1"/>
    <col min="13818" max="13818" width="116.85546875" customWidth="1"/>
    <col min="13819" max="13819" width="24.28515625" customWidth="1"/>
    <col min="13820" max="13821" width="22.5703125" customWidth="1"/>
    <col min="13822" max="13822" width="0" hidden="1" customWidth="1"/>
    <col min="13823" max="13824" width="21.7109375" customWidth="1"/>
    <col min="13825" max="13825" width="23.7109375" customWidth="1"/>
    <col min="13826" max="13826" width="20.140625" customWidth="1"/>
    <col min="13827" max="13827" width="18.5703125" customWidth="1"/>
    <col min="13828" max="13828" width="21.28515625" customWidth="1"/>
    <col min="13829" max="13829" width="18" customWidth="1"/>
    <col min="13832" max="13832" width="16.28515625" bestFit="1" customWidth="1"/>
    <col min="13834" max="13834" width="14.42578125" customWidth="1"/>
    <col min="14072" max="14072" width="31.42578125" customWidth="1"/>
    <col min="14073" max="14073" width="33.5703125" customWidth="1"/>
    <col min="14074" max="14074" width="116.85546875" customWidth="1"/>
    <col min="14075" max="14075" width="24.28515625" customWidth="1"/>
    <col min="14076" max="14077" width="22.5703125" customWidth="1"/>
    <col min="14078" max="14078" width="0" hidden="1" customWidth="1"/>
    <col min="14079" max="14080" width="21.7109375" customWidth="1"/>
    <col min="14081" max="14081" width="23.7109375" customWidth="1"/>
    <col min="14082" max="14082" width="20.140625" customWidth="1"/>
    <col min="14083" max="14083" width="18.5703125" customWidth="1"/>
    <col min="14084" max="14084" width="21.28515625" customWidth="1"/>
    <col min="14085" max="14085" width="18" customWidth="1"/>
    <col min="14088" max="14088" width="16.28515625" bestFit="1" customWidth="1"/>
    <col min="14090" max="14090" width="14.42578125" customWidth="1"/>
    <col min="14328" max="14328" width="31.42578125" customWidth="1"/>
    <col min="14329" max="14329" width="33.5703125" customWidth="1"/>
    <col min="14330" max="14330" width="116.85546875" customWidth="1"/>
    <col min="14331" max="14331" width="24.28515625" customWidth="1"/>
    <col min="14332" max="14333" width="22.5703125" customWidth="1"/>
    <col min="14334" max="14334" width="0" hidden="1" customWidth="1"/>
    <col min="14335" max="14336" width="21.7109375" customWidth="1"/>
    <col min="14337" max="14337" width="23.7109375" customWidth="1"/>
    <col min="14338" max="14338" width="20.140625" customWidth="1"/>
    <col min="14339" max="14339" width="18.5703125" customWidth="1"/>
    <col min="14340" max="14340" width="21.28515625" customWidth="1"/>
    <col min="14341" max="14341" width="18" customWidth="1"/>
    <col min="14344" max="14344" width="16.28515625" bestFit="1" customWidth="1"/>
    <col min="14346" max="14346" width="14.42578125" customWidth="1"/>
    <col min="14584" max="14584" width="31.42578125" customWidth="1"/>
    <col min="14585" max="14585" width="33.5703125" customWidth="1"/>
    <col min="14586" max="14586" width="116.85546875" customWidth="1"/>
    <col min="14587" max="14587" width="24.28515625" customWidth="1"/>
    <col min="14588" max="14589" width="22.5703125" customWidth="1"/>
    <col min="14590" max="14590" width="0" hidden="1" customWidth="1"/>
    <col min="14591" max="14592" width="21.7109375" customWidth="1"/>
    <col min="14593" max="14593" width="23.7109375" customWidth="1"/>
    <col min="14594" max="14594" width="20.140625" customWidth="1"/>
    <col min="14595" max="14595" width="18.5703125" customWidth="1"/>
    <col min="14596" max="14596" width="21.28515625" customWidth="1"/>
    <col min="14597" max="14597" width="18" customWidth="1"/>
    <col min="14600" max="14600" width="16.28515625" bestFit="1" customWidth="1"/>
    <col min="14602" max="14602" width="14.42578125" customWidth="1"/>
    <col min="14840" max="14840" width="31.42578125" customWidth="1"/>
    <col min="14841" max="14841" width="33.5703125" customWidth="1"/>
    <col min="14842" max="14842" width="116.85546875" customWidth="1"/>
    <col min="14843" max="14843" width="24.28515625" customWidth="1"/>
    <col min="14844" max="14845" width="22.5703125" customWidth="1"/>
    <col min="14846" max="14846" width="0" hidden="1" customWidth="1"/>
    <col min="14847" max="14848" width="21.7109375" customWidth="1"/>
    <col min="14849" max="14849" width="23.7109375" customWidth="1"/>
    <col min="14850" max="14850" width="20.140625" customWidth="1"/>
    <col min="14851" max="14851" width="18.5703125" customWidth="1"/>
    <col min="14852" max="14852" width="21.28515625" customWidth="1"/>
    <col min="14853" max="14853" width="18" customWidth="1"/>
    <col min="14856" max="14856" width="16.28515625" bestFit="1" customWidth="1"/>
    <col min="14858" max="14858" width="14.42578125" customWidth="1"/>
    <col min="15096" max="15096" width="31.42578125" customWidth="1"/>
    <col min="15097" max="15097" width="33.5703125" customWidth="1"/>
    <col min="15098" max="15098" width="116.85546875" customWidth="1"/>
    <col min="15099" max="15099" width="24.28515625" customWidth="1"/>
    <col min="15100" max="15101" width="22.5703125" customWidth="1"/>
    <col min="15102" max="15102" width="0" hidden="1" customWidth="1"/>
    <col min="15103" max="15104" width="21.7109375" customWidth="1"/>
    <col min="15105" max="15105" width="23.7109375" customWidth="1"/>
    <col min="15106" max="15106" width="20.140625" customWidth="1"/>
    <col min="15107" max="15107" width="18.5703125" customWidth="1"/>
    <col min="15108" max="15108" width="21.28515625" customWidth="1"/>
    <col min="15109" max="15109" width="18" customWidth="1"/>
    <col min="15112" max="15112" width="16.28515625" bestFit="1" customWidth="1"/>
    <col min="15114" max="15114" width="14.42578125" customWidth="1"/>
    <col min="15352" max="15352" width="31.42578125" customWidth="1"/>
    <col min="15353" max="15353" width="33.5703125" customWidth="1"/>
    <col min="15354" max="15354" width="116.85546875" customWidth="1"/>
    <col min="15355" max="15355" width="24.28515625" customWidth="1"/>
    <col min="15356" max="15357" width="22.5703125" customWidth="1"/>
    <col min="15358" max="15358" width="0" hidden="1" customWidth="1"/>
    <col min="15359" max="15360" width="21.7109375" customWidth="1"/>
    <col min="15361" max="15361" width="23.7109375" customWidth="1"/>
    <col min="15362" max="15362" width="20.140625" customWidth="1"/>
    <col min="15363" max="15363" width="18.5703125" customWidth="1"/>
    <col min="15364" max="15364" width="21.28515625" customWidth="1"/>
    <col min="15365" max="15365" width="18" customWidth="1"/>
    <col min="15368" max="15368" width="16.28515625" bestFit="1" customWidth="1"/>
    <col min="15370" max="15370" width="14.42578125" customWidth="1"/>
    <col min="15608" max="15608" width="31.42578125" customWidth="1"/>
    <col min="15609" max="15609" width="33.5703125" customWidth="1"/>
    <col min="15610" max="15610" width="116.85546875" customWidth="1"/>
    <col min="15611" max="15611" width="24.28515625" customWidth="1"/>
    <col min="15612" max="15613" width="22.5703125" customWidth="1"/>
    <col min="15614" max="15614" width="0" hidden="1" customWidth="1"/>
    <col min="15615" max="15616" width="21.7109375" customWidth="1"/>
    <col min="15617" max="15617" width="23.7109375" customWidth="1"/>
    <col min="15618" max="15618" width="20.140625" customWidth="1"/>
    <col min="15619" max="15619" width="18.5703125" customWidth="1"/>
    <col min="15620" max="15620" width="21.28515625" customWidth="1"/>
    <col min="15621" max="15621" width="18" customWidth="1"/>
    <col min="15624" max="15624" width="16.28515625" bestFit="1" customWidth="1"/>
    <col min="15626" max="15626" width="14.42578125" customWidth="1"/>
    <col min="15864" max="15864" width="31.42578125" customWidth="1"/>
    <col min="15865" max="15865" width="33.5703125" customWidth="1"/>
    <col min="15866" max="15866" width="116.85546875" customWidth="1"/>
    <col min="15867" max="15867" width="24.28515625" customWidth="1"/>
    <col min="15868" max="15869" width="22.5703125" customWidth="1"/>
    <col min="15870" max="15870" width="0" hidden="1" customWidth="1"/>
    <col min="15871" max="15872" width="21.7109375" customWidth="1"/>
    <col min="15873" max="15873" width="23.7109375" customWidth="1"/>
    <col min="15874" max="15874" width="20.140625" customWidth="1"/>
    <col min="15875" max="15875" width="18.5703125" customWidth="1"/>
    <col min="15876" max="15876" width="21.28515625" customWidth="1"/>
    <col min="15877" max="15877" width="18" customWidth="1"/>
    <col min="15880" max="15880" width="16.28515625" bestFit="1" customWidth="1"/>
    <col min="15882" max="15882" width="14.42578125" customWidth="1"/>
    <col min="16120" max="16120" width="31.42578125" customWidth="1"/>
    <col min="16121" max="16121" width="33.5703125" customWidth="1"/>
    <col min="16122" max="16122" width="116.85546875" customWidth="1"/>
    <col min="16123" max="16123" width="24.28515625" customWidth="1"/>
    <col min="16124" max="16125" width="22.5703125" customWidth="1"/>
    <col min="16126" max="16126" width="0" hidden="1" customWidth="1"/>
    <col min="16127" max="16128" width="21.7109375" customWidth="1"/>
    <col min="16129" max="16129" width="23.7109375" customWidth="1"/>
    <col min="16130" max="16130" width="20.140625" customWidth="1"/>
    <col min="16131" max="16131" width="18.5703125" customWidth="1"/>
    <col min="16132" max="16132" width="21.28515625" customWidth="1"/>
    <col min="16133" max="16133" width="18" customWidth="1"/>
    <col min="16136" max="16136" width="16.28515625" bestFit="1" customWidth="1"/>
    <col min="16138" max="16138" width="14.42578125" customWidth="1"/>
  </cols>
  <sheetData>
    <row r="3" spans="1:10" ht="18.75" x14ac:dyDescent="0.25">
      <c r="A3" s="48" t="s">
        <v>0</v>
      </c>
      <c r="B3" s="49"/>
      <c r="C3" s="49"/>
      <c r="D3" s="49"/>
      <c r="E3" s="50"/>
      <c r="F3" s="49"/>
    </row>
    <row r="4" spans="1:10" ht="15.75" x14ac:dyDescent="0.25">
      <c r="A4" s="1"/>
      <c r="B4" s="2"/>
      <c r="C4" s="2"/>
      <c r="D4" s="2"/>
      <c r="E4" s="3"/>
      <c r="F4" s="2"/>
    </row>
    <row r="5" spans="1:10" ht="56.25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4" t="s">
        <v>6</v>
      </c>
      <c r="G5" s="5" t="s">
        <v>7</v>
      </c>
    </row>
    <row r="6" spans="1:10" ht="103.5" customHeight="1" x14ac:dyDescent="0.25">
      <c r="A6" s="6" t="s">
        <v>8</v>
      </c>
      <c r="B6" s="7" t="s">
        <v>9</v>
      </c>
      <c r="C6" s="7" t="s">
        <v>10</v>
      </c>
      <c r="D6" s="8">
        <v>72419939.620000005</v>
      </c>
      <c r="E6" s="8">
        <v>72419939.620000005</v>
      </c>
      <c r="F6" s="8">
        <v>72419939.620000005</v>
      </c>
      <c r="G6" s="9">
        <f>E6+E90+E104</f>
        <v>74857726.719999999</v>
      </c>
      <c r="H6" s="11"/>
      <c r="I6" s="11"/>
      <c r="J6" s="11"/>
    </row>
    <row r="7" spans="1:10" ht="96.75" customHeight="1" x14ac:dyDescent="0.25">
      <c r="A7" s="12" t="s">
        <v>11</v>
      </c>
      <c r="B7" s="7" t="s">
        <v>12</v>
      </c>
      <c r="C7" s="7" t="s">
        <v>13</v>
      </c>
      <c r="D7" s="8">
        <v>16996774.32</v>
      </c>
      <c r="E7" s="8">
        <v>16996774.32</v>
      </c>
      <c r="F7" s="8">
        <v>16996774.32</v>
      </c>
      <c r="G7" s="13"/>
      <c r="H7" s="11"/>
      <c r="I7" s="11"/>
      <c r="J7" s="11"/>
    </row>
    <row r="8" spans="1:10" ht="99.75" customHeight="1" x14ac:dyDescent="0.25">
      <c r="A8" s="7" t="s">
        <v>14</v>
      </c>
      <c r="B8" s="7" t="s">
        <v>15</v>
      </c>
      <c r="C8" s="7" t="s">
        <v>16</v>
      </c>
      <c r="D8" s="8">
        <f>76704698.63-345727.24-1939716.91</f>
        <v>74419254.480000004</v>
      </c>
      <c r="E8" s="8">
        <f>76704698.63-345727.24-1939716.91</f>
        <v>74419254.480000004</v>
      </c>
      <c r="F8" s="8">
        <f>76704698.63-345727.24-1939716.91</f>
        <v>74419254.480000004</v>
      </c>
      <c r="G8" s="15">
        <f>D8+D60</f>
        <v>77103067.460000008</v>
      </c>
      <c r="H8" s="11"/>
      <c r="I8" s="11"/>
      <c r="J8" s="11"/>
    </row>
    <row r="9" spans="1:10" ht="85.5" customHeight="1" x14ac:dyDescent="0.25">
      <c r="A9" s="12" t="s">
        <v>17</v>
      </c>
      <c r="B9" s="7" t="s">
        <v>18</v>
      </c>
      <c r="C9" s="7" t="s">
        <v>19</v>
      </c>
      <c r="D9" s="8">
        <v>6600000</v>
      </c>
      <c r="E9" s="8">
        <v>6438077</v>
      </c>
      <c r="F9" s="8">
        <v>6438077</v>
      </c>
      <c r="G9" s="13"/>
      <c r="H9" s="11"/>
      <c r="I9" s="11"/>
      <c r="J9" s="11"/>
    </row>
    <row r="10" spans="1:10" ht="82.5" customHeight="1" x14ac:dyDescent="0.25">
      <c r="A10" s="12" t="s">
        <v>20</v>
      </c>
      <c r="B10" s="7" t="s">
        <v>21</v>
      </c>
      <c r="C10" s="7" t="s">
        <v>22</v>
      </c>
      <c r="D10" s="8">
        <v>4007894.47</v>
      </c>
      <c r="E10" s="8">
        <v>4007894.47</v>
      </c>
      <c r="F10" s="8">
        <v>4007894.47</v>
      </c>
      <c r="G10" s="13"/>
      <c r="H10" s="11"/>
      <c r="I10" s="11"/>
      <c r="J10" s="11"/>
    </row>
    <row r="11" spans="1:10" ht="109.5" customHeight="1" x14ac:dyDescent="0.25">
      <c r="A11" s="12" t="s">
        <v>23</v>
      </c>
      <c r="B11" s="7" t="s">
        <v>24</v>
      </c>
      <c r="C11" s="7" t="s">
        <v>25</v>
      </c>
      <c r="D11" s="8">
        <v>200000000</v>
      </c>
      <c r="E11" s="8">
        <v>200000000</v>
      </c>
      <c r="F11" s="8">
        <v>195066488.09</v>
      </c>
      <c r="G11" s="13"/>
      <c r="H11" s="11"/>
      <c r="I11" s="11"/>
      <c r="J11" s="11"/>
    </row>
    <row r="12" spans="1:10" ht="116.25" customHeight="1" x14ac:dyDescent="0.25">
      <c r="A12" s="12" t="s">
        <v>26</v>
      </c>
      <c r="B12" s="7" t="s">
        <v>18</v>
      </c>
      <c r="C12" s="7" t="s">
        <v>27</v>
      </c>
      <c r="D12" s="8">
        <v>22200000</v>
      </c>
      <c r="E12" s="8">
        <v>22123770</v>
      </c>
      <c r="F12" s="8">
        <v>22123770</v>
      </c>
      <c r="G12" s="16">
        <f>E12+E23+E24+E45+E49+E70+E72</f>
        <v>111764797.8</v>
      </c>
      <c r="H12" s="11"/>
      <c r="I12" s="11"/>
      <c r="J12" s="11"/>
    </row>
    <row r="13" spans="1:10" ht="118.5" customHeight="1" x14ac:dyDescent="0.25">
      <c r="A13" s="12" t="s">
        <v>28</v>
      </c>
      <c r="B13" s="7" t="s">
        <v>18</v>
      </c>
      <c r="C13" s="7" t="s">
        <v>29</v>
      </c>
      <c r="D13" s="8">
        <v>10715031.380000001</v>
      </c>
      <c r="E13" s="8">
        <v>1614343.3800000008</v>
      </c>
      <c r="F13" s="8">
        <v>1614343.3800000008</v>
      </c>
      <c r="G13" s="15">
        <f>D13+D17+D25+D29+D36+D46+D65+D73+D86+D92+D105+D116</f>
        <v>117954560.91999999</v>
      </c>
      <c r="H13" s="11"/>
      <c r="I13" s="11"/>
      <c r="J13" s="11"/>
    </row>
    <row r="14" spans="1:10" ht="90" customHeight="1" x14ac:dyDescent="0.25">
      <c r="A14" s="12" t="s">
        <v>30</v>
      </c>
      <c r="B14" s="7" t="s">
        <v>15</v>
      </c>
      <c r="C14" s="7" t="s">
        <v>31</v>
      </c>
      <c r="D14" s="8">
        <f>11166006.84-3665913.87</f>
        <v>7500092.9699999997</v>
      </c>
      <c r="E14" s="8">
        <f>11166006.84-3665913.87</f>
        <v>7500092.9699999997</v>
      </c>
      <c r="F14" s="8">
        <v>7500092.9699999997</v>
      </c>
      <c r="G14" s="9">
        <f>D14+D15+D20+D34+D42+D47+D53</f>
        <v>274686209.55999994</v>
      </c>
      <c r="H14" s="11"/>
      <c r="I14" s="11"/>
      <c r="J14" s="11"/>
    </row>
    <row r="15" spans="1:10" ht="135.75" customHeight="1" x14ac:dyDescent="0.25">
      <c r="A15" s="12" t="s">
        <v>32</v>
      </c>
      <c r="B15" s="7" t="s">
        <v>15</v>
      </c>
      <c r="C15" s="7" t="s">
        <v>33</v>
      </c>
      <c r="D15" s="8">
        <v>21405762.84</v>
      </c>
      <c r="E15" s="8">
        <v>21405762.84</v>
      </c>
      <c r="F15" s="8">
        <v>21405762.84</v>
      </c>
      <c r="G15" s="14"/>
      <c r="H15" s="11"/>
      <c r="I15" s="11"/>
      <c r="J15" s="11"/>
    </row>
    <row r="16" spans="1:10" ht="91.5" customHeight="1" x14ac:dyDescent="0.25">
      <c r="A16" s="12" t="s">
        <v>34</v>
      </c>
      <c r="B16" s="7" t="s">
        <v>35</v>
      </c>
      <c r="C16" s="7" t="s">
        <v>36</v>
      </c>
      <c r="D16" s="8">
        <v>3388414.72</v>
      </c>
      <c r="E16" s="8">
        <v>3388414.72</v>
      </c>
      <c r="F16" s="8">
        <v>3388414.72</v>
      </c>
      <c r="G16" s="13"/>
      <c r="H16" s="11"/>
      <c r="I16" s="11"/>
      <c r="J16" s="11"/>
    </row>
    <row r="17" spans="1:10" ht="109.5" customHeight="1" x14ac:dyDescent="0.25">
      <c r="A17" s="12" t="s">
        <v>37</v>
      </c>
      <c r="B17" s="7" t="s">
        <v>18</v>
      </c>
      <c r="C17" s="7" t="s">
        <v>29</v>
      </c>
      <c r="D17" s="8">
        <v>10998120.85</v>
      </c>
      <c r="E17" s="8">
        <v>5827512.8499999996</v>
      </c>
      <c r="F17" s="8">
        <v>5827512.8499999996</v>
      </c>
      <c r="G17" s="17"/>
      <c r="H17" s="11"/>
      <c r="I17" s="11"/>
      <c r="J17" s="11"/>
    </row>
    <row r="18" spans="1:10" ht="87.75" customHeight="1" x14ac:dyDescent="0.25">
      <c r="A18" s="12" t="s">
        <v>38</v>
      </c>
      <c r="B18" s="7" t="s">
        <v>24</v>
      </c>
      <c r="C18" s="7" t="s">
        <v>39</v>
      </c>
      <c r="D18" s="8">
        <v>30000000</v>
      </c>
      <c r="E18" s="8">
        <v>30000000</v>
      </c>
      <c r="F18" s="8">
        <v>29370000</v>
      </c>
      <c r="G18" s="13"/>
      <c r="H18" s="11"/>
      <c r="I18" s="11"/>
      <c r="J18" s="11"/>
    </row>
    <row r="19" spans="1:10" ht="69.75" customHeight="1" x14ac:dyDescent="0.25">
      <c r="A19" s="12" t="s">
        <v>40</v>
      </c>
      <c r="B19" s="7" t="s">
        <v>41</v>
      </c>
      <c r="C19" s="7" t="s">
        <v>42</v>
      </c>
      <c r="D19" s="8">
        <v>80000000</v>
      </c>
      <c r="E19" s="8">
        <v>80000000</v>
      </c>
      <c r="F19" s="8">
        <v>80000000</v>
      </c>
      <c r="G19" s="13"/>
      <c r="H19" s="11"/>
      <c r="I19" s="11"/>
      <c r="J19" s="11"/>
    </row>
    <row r="20" spans="1:10" ht="98.25" customHeight="1" x14ac:dyDescent="0.25">
      <c r="A20" s="12" t="s">
        <v>43</v>
      </c>
      <c r="B20" s="7" t="s">
        <v>15</v>
      </c>
      <c r="C20" s="7" t="s">
        <v>44</v>
      </c>
      <c r="D20" s="8">
        <f>186047723.76-1363606.33</f>
        <v>184684117.42999998</v>
      </c>
      <c r="E20" s="8">
        <f>186047723.76-1363606.33</f>
        <v>184684117.42999998</v>
      </c>
      <c r="F20" s="8">
        <f>186047723.76-1363606.33</f>
        <v>184684117.42999998</v>
      </c>
      <c r="G20" s="14"/>
      <c r="H20" s="11"/>
      <c r="I20" s="11"/>
      <c r="J20" s="11"/>
    </row>
    <row r="21" spans="1:10" ht="54" customHeight="1" x14ac:dyDescent="0.25">
      <c r="A21" s="12" t="s">
        <v>45</v>
      </c>
      <c r="B21" s="7" t="s">
        <v>24</v>
      </c>
      <c r="C21" s="7" t="s">
        <v>46</v>
      </c>
      <c r="D21" s="8">
        <v>4000000</v>
      </c>
      <c r="E21" s="8">
        <v>4000000</v>
      </c>
      <c r="F21" s="8">
        <v>4000000</v>
      </c>
      <c r="G21" s="13"/>
      <c r="H21" s="11"/>
      <c r="I21" s="11"/>
      <c r="J21" s="11"/>
    </row>
    <row r="22" spans="1:10" ht="63" customHeight="1" x14ac:dyDescent="0.25">
      <c r="A22" s="12" t="s">
        <v>47</v>
      </c>
      <c r="B22" s="7" t="s">
        <v>18</v>
      </c>
      <c r="C22" s="7" t="s">
        <v>48</v>
      </c>
      <c r="D22" s="8">
        <v>36000000</v>
      </c>
      <c r="E22" s="8">
        <v>36000000</v>
      </c>
      <c r="F22" s="8">
        <v>36000000</v>
      </c>
      <c r="G22" s="13"/>
      <c r="H22" s="11"/>
      <c r="I22" s="11"/>
      <c r="J22" s="11"/>
    </row>
    <row r="23" spans="1:10" ht="111.75" customHeight="1" x14ac:dyDescent="0.25">
      <c r="A23" s="12" t="s">
        <v>49</v>
      </c>
      <c r="B23" s="7" t="s">
        <v>18</v>
      </c>
      <c r="C23" s="7" t="s">
        <v>50</v>
      </c>
      <c r="D23" s="8">
        <v>3600000</v>
      </c>
      <c r="E23" s="8">
        <f>3600000-24550</f>
        <v>3575450</v>
      </c>
      <c r="F23" s="8">
        <v>3575450</v>
      </c>
      <c r="G23" s="18"/>
      <c r="H23" s="11"/>
      <c r="I23" s="11"/>
      <c r="J23" s="11"/>
    </row>
    <row r="24" spans="1:10" ht="108.75" customHeight="1" x14ac:dyDescent="0.25">
      <c r="A24" s="12" t="s">
        <v>51</v>
      </c>
      <c r="B24" s="7" t="s">
        <v>18</v>
      </c>
      <c r="C24" s="7" t="s">
        <v>52</v>
      </c>
      <c r="D24" s="8">
        <v>10000000</v>
      </c>
      <c r="E24" s="8">
        <f>10000000-2.2</f>
        <v>9999997.8000000007</v>
      </c>
      <c r="F24" s="8">
        <v>9999997.8000000007</v>
      </c>
      <c r="G24" s="18"/>
      <c r="H24" s="11"/>
      <c r="I24" s="11"/>
      <c r="J24" s="11"/>
    </row>
    <row r="25" spans="1:10" ht="106.5" customHeight="1" x14ac:dyDescent="0.25">
      <c r="A25" s="12" t="s">
        <v>53</v>
      </c>
      <c r="B25" s="7" t="s">
        <v>18</v>
      </c>
      <c r="C25" s="7" t="s">
        <v>29</v>
      </c>
      <c r="D25" s="8">
        <v>10224818.810000001</v>
      </c>
      <c r="E25" s="8">
        <v>4941399.8100000005</v>
      </c>
      <c r="F25" s="8">
        <v>4941399.8100000005</v>
      </c>
      <c r="G25" s="17"/>
      <c r="H25" s="11"/>
      <c r="I25" s="11"/>
      <c r="J25" s="11"/>
    </row>
    <row r="26" spans="1:10" ht="101.25" customHeight="1" x14ac:dyDescent="0.25">
      <c r="A26" s="12" t="s">
        <v>54</v>
      </c>
      <c r="B26" s="7" t="s">
        <v>55</v>
      </c>
      <c r="C26" s="7" t="s">
        <v>56</v>
      </c>
      <c r="D26" s="19">
        <v>16803090.27</v>
      </c>
      <c r="E26" s="19">
        <v>16803090.27</v>
      </c>
      <c r="F26" s="8">
        <v>15727086.629999999</v>
      </c>
      <c r="G26" s="13"/>
      <c r="H26" s="11"/>
      <c r="I26" s="11"/>
      <c r="J26" s="11"/>
    </row>
    <row r="27" spans="1:10" ht="83.25" customHeight="1" x14ac:dyDescent="0.25">
      <c r="A27" s="12" t="s">
        <v>57</v>
      </c>
      <c r="B27" s="7" t="s">
        <v>21</v>
      </c>
      <c r="C27" s="7" t="s">
        <v>58</v>
      </c>
      <c r="D27" s="8">
        <v>7700047.5700000003</v>
      </c>
      <c r="E27" s="8">
        <v>7700047.5700000003</v>
      </c>
      <c r="F27" s="8">
        <v>7700047.5700000003</v>
      </c>
      <c r="G27" s="13"/>
      <c r="H27" s="11"/>
      <c r="I27" s="11"/>
      <c r="J27" s="11"/>
    </row>
    <row r="28" spans="1:10" ht="63" x14ac:dyDescent="0.25">
      <c r="A28" s="12" t="s">
        <v>59</v>
      </c>
      <c r="B28" s="7" t="s">
        <v>15</v>
      </c>
      <c r="C28" s="7" t="s">
        <v>60</v>
      </c>
      <c r="D28" s="8">
        <v>6662099.0099999998</v>
      </c>
      <c r="E28" s="8">
        <v>6662099.0099999998</v>
      </c>
      <c r="F28" s="8">
        <v>6662099.0099999998</v>
      </c>
      <c r="G28" s="13"/>
      <c r="H28" s="11"/>
      <c r="I28" s="11"/>
      <c r="J28" s="11"/>
    </row>
    <row r="29" spans="1:10" ht="110.25" customHeight="1" x14ac:dyDescent="0.25">
      <c r="A29" s="12" t="s">
        <v>61</v>
      </c>
      <c r="B29" s="7" t="s">
        <v>18</v>
      </c>
      <c r="C29" s="7" t="s">
        <v>29</v>
      </c>
      <c r="D29" s="8">
        <v>10554515.949999999</v>
      </c>
      <c r="E29" s="8">
        <f>10554515.95-6456434</f>
        <v>4098081.9499999993</v>
      </c>
      <c r="F29" s="8">
        <v>4098081.95</v>
      </c>
      <c r="G29" s="17"/>
      <c r="H29" s="11"/>
      <c r="I29" s="11"/>
      <c r="J29" s="11"/>
    </row>
    <row r="30" spans="1:10" ht="78.75" customHeight="1" x14ac:dyDescent="0.25">
      <c r="A30" s="12" t="s">
        <v>62</v>
      </c>
      <c r="B30" s="7" t="s">
        <v>63</v>
      </c>
      <c r="C30" s="7" t="s">
        <v>64</v>
      </c>
      <c r="D30" s="8">
        <v>76941000</v>
      </c>
      <c r="E30" s="8">
        <v>76941000</v>
      </c>
      <c r="F30" s="8">
        <v>76940998.900000006</v>
      </c>
      <c r="G30" s="13"/>
      <c r="H30" s="11"/>
      <c r="I30" s="11"/>
      <c r="J30" s="11"/>
    </row>
    <row r="31" spans="1:10" ht="63" x14ac:dyDescent="0.25">
      <c r="A31" s="12" t="s">
        <v>65</v>
      </c>
      <c r="B31" s="7" t="s">
        <v>15</v>
      </c>
      <c r="C31" s="7" t="s">
        <v>66</v>
      </c>
      <c r="D31" s="8">
        <v>19807650.48</v>
      </c>
      <c r="E31" s="8">
        <v>19807650.48</v>
      </c>
      <c r="F31" s="8">
        <v>19807650.48</v>
      </c>
      <c r="G31" s="13"/>
      <c r="H31" s="11"/>
      <c r="I31" s="11"/>
      <c r="J31" s="11"/>
    </row>
    <row r="32" spans="1:10" ht="99" customHeight="1" x14ac:dyDescent="0.25">
      <c r="A32" s="12" t="s">
        <v>67</v>
      </c>
      <c r="B32" s="7" t="s">
        <v>55</v>
      </c>
      <c r="C32" s="7" t="s">
        <v>68</v>
      </c>
      <c r="D32" s="8">
        <v>5000000</v>
      </c>
      <c r="E32" s="8">
        <v>5000000</v>
      </c>
      <c r="F32" s="8">
        <v>5000000</v>
      </c>
      <c r="G32" s="20">
        <f>E32+E39+E44+E68</f>
        <v>11982753.9</v>
      </c>
      <c r="H32" s="11"/>
      <c r="I32" s="11"/>
      <c r="J32" s="11"/>
    </row>
    <row r="33" spans="1:10" ht="63" customHeight="1" x14ac:dyDescent="0.25">
      <c r="A33" s="12" t="s">
        <v>69</v>
      </c>
      <c r="B33" s="7" t="s">
        <v>55</v>
      </c>
      <c r="C33" s="7" t="s">
        <v>70</v>
      </c>
      <c r="D33" s="8">
        <v>850000</v>
      </c>
      <c r="E33" s="8">
        <v>850000</v>
      </c>
      <c r="F33" s="8">
        <v>850000</v>
      </c>
      <c r="G33" s="15">
        <f>D33+D64</f>
        <v>9546000</v>
      </c>
      <c r="H33" s="11"/>
      <c r="I33" s="11"/>
      <c r="J33" s="11"/>
    </row>
    <row r="34" spans="1:10" ht="78.75" x14ac:dyDescent="0.25">
      <c r="A34" s="12" t="s">
        <v>71</v>
      </c>
      <c r="B34" s="7" t="s">
        <v>15</v>
      </c>
      <c r="C34" s="7" t="s">
        <v>72</v>
      </c>
      <c r="D34" s="8">
        <v>37292718.729999997</v>
      </c>
      <c r="E34" s="8">
        <v>37292718.729999997</v>
      </c>
      <c r="F34" s="8">
        <v>37292718.729999997</v>
      </c>
      <c r="G34" s="14"/>
      <c r="H34" s="11"/>
      <c r="I34" s="11"/>
      <c r="J34" s="11"/>
    </row>
    <row r="35" spans="1:10" ht="81" customHeight="1" x14ac:dyDescent="0.25">
      <c r="A35" s="12" t="s">
        <v>73</v>
      </c>
      <c r="B35" s="7" t="s">
        <v>74</v>
      </c>
      <c r="C35" s="7" t="s">
        <v>75</v>
      </c>
      <c r="D35" s="8">
        <v>23135251.050000001</v>
      </c>
      <c r="E35" s="8">
        <v>23135251.050000001</v>
      </c>
      <c r="F35" s="8">
        <v>23135251.050000001</v>
      </c>
      <c r="G35" s="10">
        <f>D35+D57+D71</f>
        <v>24449325.189999998</v>
      </c>
      <c r="H35" s="11"/>
      <c r="I35" s="11"/>
      <c r="J35" s="11"/>
    </row>
    <row r="36" spans="1:10" ht="110.25" customHeight="1" x14ac:dyDescent="0.25">
      <c r="A36" s="12" t="s">
        <v>76</v>
      </c>
      <c r="B36" s="7" t="s">
        <v>18</v>
      </c>
      <c r="C36" s="7" t="s">
        <v>29</v>
      </c>
      <c r="D36" s="8">
        <v>10158552.539999999</v>
      </c>
      <c r="E36" s="8">
        <v>4384684.5399999991</v>
      </c>
      <c r="F36" s="8">
        <v>4384684.54</v>
      </c>
      <c r="G36" s="17"/>
      <c r="H36" s="11"/>
      <c r="I36" s="11"/>
      <c r="J36" s="11"/>
    </row>
    <row r="37" spans="1:10" ht="63" customHeight="1" x14ac:dyDescent="0.25">
      <c r="A37" s="12" t="s">
        <v>77</v>
      </c>
      <c r="B37" s="7" t="s">
        <v>78</v>
      </c>
      <c r="C37" s="7" t="s">
        <v>79</v>
      </c>
      <c r="D37" s="8">
        <v>70000000</v>
      </c>
      <c r="E37" s="8">
        <v>70000000</v>
      </c>
      <c r="F37" s="8">
        <v>70000000</v>
      </c>
      <c r="G37" s="13"/>
      <c r="H37" s="11"/>
      <c r="I37" s="11"/>
      <c r="J37" s="11"/>
    </row>
    <row r="38" spans="1:10" ht="63" customHeight="1" x14ac:dyDescent="0.25">
      <c r="A38" s="12" t="s">
        <v>80</v>
      </c>
      <c r="B38" s="7" t="s">
        <v>18</v>
      </c>
      <c r="C38" s="7" t="s">
        <v>81</v>
      </c>
      <c r="D38" s="8">
        <v>35817000</v>
      </c>
      <c r="E38" s="8">
        <v>35817000</v>
      </c>
      <c r="F38" s="8">
        <v>35817000</v>
      </c>
      <c r="G38" s="21">
        <f>D38+D87+D96</f>
        <v>56408220</v>
      </c>
      <c r="H38" s="11"/>
      <c r="I38" s="11"/>
      <c r="J38" s="11"/>
    </row>
    <row r="39" spans="1:10" ht="108" customHeight="1" x14ac:dyDescent="0.25">
      <c r="A39" s="12" t="s">
        <v>82</v>
      </c>
      <c r="B39" s="7" t="s">
        <v>55</v>
      </c>
      <c r="C39" s="7" t="s">
        <v>83</v>
      </c>
      <c r="D39" s="8">
        <v>98833.9</v>
      </c>
      <c r="E39" s="8">
        <v>98833.9</v>
      </c>
      <c r="F39" s="8">
        <v>98833.9</v>
      </c>
      <c r="G39" s="22"/>
      <c r="H39" s="11"/>
      <c r="I39" s="11"/>
      <c r="J39" s="11"/>
    </row>
    <row r="40" spans="1:10" ht="63" customHeight="1" x14ac:dyDescent="0.25">
      <c r="A40" s="12" t="s">
        <v>84</v>
      </c>
      <c r="B40" s="7" t="s">
        <v>18</v>
      </c>
      <c r="C40" s="7" t="s">
        <v>85</v>
      </c>
      <c r="D40" s="8">
        <v>5500000</v>
      </c>
      <c r="E40" s="8">
        <v>5382000</v>
      </c>
      <c r="F40" s="8">
        <v>5382000</v>
      </c>
      <c r="G40" s="13"/>
      <c r="H40" s="11"/>
      <c r="I40" s="11"/>
      <c r="J40" s="11"/>
    </row>
    <row r="41" spans="1:10" ht="63" customHeight="1" x14ac:dyDescent="0.25">
      <c r="A41" s="23" t="s">
        <v>86</v>
      </c>
      <c r="B41" s="7" t="s">
        <v>55</v>
      </c>
      <c r="C41" s="7" t="s">
        <v>87</v>
      </c>
      <c r="D41" s="8">
        <v>7846804.3799999999</v>
      </c>
      <c r="E41" s="8">
        <v>7846804.3799999999</v>
      </c>
      <c r="F41" s="8">
        <v>7846804.3799999999</v>
      </c>
      <c r="G41" s="24" t="e">
        <f>E41+E61+E66+2284616.67+4362360+#REF!</f>
        <v>#REF!</v>
      </c>
      <c r="H41" s="11"/>
      <c r="I41" s="11"/>
      <c r="J41" s="11"/>
    </row>
    <row r="42" spans="1:10" s="13" customFormat="1" ht="141.75" customHeight="1" x14ac:dyDescent="0.25">
      <c r="A42" s="23" t="s">
        <v>88</v>
      </c>
      <c r="B42" s="7" t="s">
        <v>15</v>
      </c>
      <c r="C42" s="7" t="s">
        <v>89</v>
      </c>
      <c r="D42" s="8">
        <v>16739063.09</v>
      </c>
      <c r="E42" s="8">
        <v>16739063.09</v>
      </c>
      <c r="F42" s="8">
        <v>16739063.09</v>
      </c>
      <c r="G42" s="14"/>
      <c r="H42" s="11"/>
      <c r="I42" s="11"/>
      <c r="J42" s="11"/>
    </row>
    <row r="43" spans="1:10" ht="110.25" x14ac:dyDescent="0.25">
      <c r="A43" s="23" t="s">
        <v>90</v>
      </c>
      <c r="B43" s="7" t="s">
        <v>9</v>
      </c>
      <c r="C43" s="7" t="s">
        <v>91</v>
      </c>
      <c r="D43" s="19">
        <v>10665000</v>
      </c>
      <c r="E43" s="19">
        <v>10665000</v>
      </c>
      <c r="F43" s="8">
        <v>10665000</v>
      </c>
      <c r="G43" s="13"/>
      <c r="H43" s="11"/>
      <c r="I43" s="11"/>
      <c r="J43" s="11"/>
    </row>
    <row r="44" spans="1:10" ht="102.75" customHeight="1" x14ac:dyDescent="0.25">
      <c r="A44" s="23" t="s">
        <v>92</v>
      </c>
      <c r="B44" s="7" t="s">
        <v>55</v>
      </c>
      <c r="C44" s="7" t="s">
        <v>93</v>
      </c>
      <c r="D44" s="8">
        <v>508000</v>
      </c>
      <c r="E44" s="8">
        <v>508000</v>
      </c>
      <c r="F44" s="8">
        <v>508000</v>
      </c>
      <c r="G44" s="22"/>
      <c r="H44" s="11"/>
      <c r="I44" s="11"/>
      <c r="J44" s="11"/>
    </row>
    <row r="45" spans="1:10" ht="63" customHeight="1" x14ac:dyDescent="0.25">
      <c r="A45" s="23" t="s">
        <v>94</v>
      </c>
      <c r="B45" s="7" t="s">
        <v>18</v>
      </c>
      <c r="C45" s="7" t="s">
        <v>95</v>
      </c>
      <c r="D45" s="8">
        <v>6856000</v>
      </c>
      <c r="E45" s="8">
        <v>6856000</v>
      </c>
      <c r="F45" s="8">
        <v>6856000</v>
      </c>
      <c r="G45" s="18"/>
      <c r="H45" s="11"/>
      <c r="I45" s="11"/>
      <c r="J45" s="11"/>
    </row>
    <row r="46" spans="1:10" ht="110.25" customHeight="1" x14ac:dyDescent="0.25">
      <c r="A46" s="23" t="s">
        <v>96</v>
      </c>
      <c r="B46" s="7" t="s">
        <v>18</v>
      </c>
      <c r="C46" s="7" t="s">
        <v>29</v>
      </c>
      <c r="D46" s="8">
        <v>9741753.3000000007</v>
      </c>
      <c r="E46" s="8">
        <f>9741753.3-4784581</f>
        <v>4957172.3000000007</v>
      </c>
      <c r="F46" s="8">
        <v>4957172.3</v>
      </c>
      <c r="G46" s="17"/>
      <c r="H46" s="11"/>
      <c r="I46" s="11"/>
      <c r="J46" s="11"/>
    </row>
    <row r="47" spans="1:10" ht="63" x14ac:dyDescent="0.25">
      <c r="A47" s="23" t="s">
        <v>97</v>
      </c>
      <c r="B47" s="7" t="s">
        <v>15</v>
      </c>
      <c r="C47" s="7" t="s">
        <v>98</v>
      </c>
      <c r="D47" s="8">
        <v>3370515.1</v>
      </c>
      <c r="E47" s="8">
        <v>3370515.1</v>
      </c>
      <c r="F47" s="8">
        <v>3370515.1</v>
      </c>
      <c r="G47" s="14"/>
      <c r="H47" s="11"/>
      <c r="I47" s="11"/>
      <c r="J47" s="11"/>
    </row>
    <row r="48" spans="1:10" ht="63" x14ac:dyDescent="0.25">
      <c r="A48" s="23" t="s">
        <v>99</v>
      </c>
      <c r="B48" s="7" t="s">
        <v>100</v>
      </c>
      <c r="C48" s="7" t="s">
        <v>101</v>
      </c>
      <c r="D48" s="8">
        <v>13393044.5</v>
      </c>
      <c r="E48" s="8">
        <v>13393044.5</v>
      </c>
      <c r="F48" s="8">
        <v>13393044.5</v>
      </c>
      <c r="G48" s="13"/>
      <c r="H48" s="11"/>
      <c r="I48" s="11"/>
      <c r="J48" s="11"/>
    </row>
    <row r="49" spans="1:10" ht="101.25" customHeight="1" x14ac:dyDescent="0.25">
      <c r="A49" s="23" t="s">
        <v>102</v>
      </c>
      <c r="B49" s="7" t="s">
        <v>18</v>
      </c>
      <c r="C49" s="7" t="s">
        <v>103</v>
      </c>
      <c r="D49" s="8">
        <v>23160400</v>
      </c>
      <c r="E49" s="8">
        <f>23160400-525420</f>
        <v>22634980</v>
      </c>
      <c r="F49" s="8">
        <f>23160400-525420</f>
        <v>22634980</v>
      </c>
      <c r="G49" s="18"/>
      <c r="H49" s="11"/>
      <c r="I49" s="11"/>
      <c r="J49" s="11"/>
    </row>
    <row r="50" spans="1:10" ht="74.25" customHeight="1" x14ac:dyDescent="0.25">
      <c r="A50" s="23" t="s">
        <v>104</v>
      </c>
      <c r="B50" s="7" t="s">
        <v>15</v>
      </c>
      <c r="C50" s="7" t="s">
        <v>105</v>
      </c>
      <c r="D50" s="8">
        <v>86000000</v>
      </c>
      <c r="E50" s="8">
        <v>86000000</v>
      </c>
      <c r="F50" s="8">
        <v>86000000</v>
      </c>
      <c r="G50" s="24">
        <f>D50+D69+D82+D85</f>
        <v>362893117.24000001</v>
      </c>
      <c r="H50" s="11"/>
      <c r="I50" s="11"/>
      <c r="J50" s="11"/>
    </row>
    <row r="51" spans="1:10" ht="86.25" customHeight="1" x14ac:dyDescent="0.25">
      <c r="A51" s="23" t="s">
        <v>106</v>
      </c>
      <c r="B51" s="7" t="s">
        <v>107</v>
      </c>
      <c r="C51" s="7" t="s">
        <v>108</v>
      </c>
      <c r="D51" s="8">
        <v>47955743</v>
      </c>
      <c r="E51" s="8">
        <v>47955743</v>
      </c>
      <c r="F51" s="8">
        <v>47955743</v>
      </c>
      <c r="G51" s="13"/>
      <c r="H51" s="11"/>
      <c r="I51" s="11"/>
      <c r="J51" s="11"/>
    </row>
    <row r="52" spans="1:10" ht="63" customHeight="1" x14ac:dyDescent="0.25">
      <c r="A52" s="23" t="s">
        <v>109</v>
      </c>
      <c r="B52" s="7" t="s">
        <v>9</v>
      </c>
      <c r="C52" s="7" t="s">
        <v>110</v>
      </c>
      <c r="D52" s="8">
        <v>18316000</v>
      </c>
      <c r="E52" s="8">
        <v>18316000</v>
      </c>
      <c r="F52" s="8">
        <v>18316000</v>
      </c>
      <c r="G52" s="13"/>
      <c r="H52" s="11"/>
      <c r="I52" s="11"/>
      <c r="J52" s="11"/>
    </row>
    <row r="53" spans="1:10" ht="78.75" customHeight="1" x14ac:dyDescent="0.25">
      <c r="A53" s="23" t="s">
        <v>111</v>
      </c>
      <c r="B53" s="7" t="s">
        <v>15</v>
      </c>
      <c r="C53" s="7" t="s">
        <v>112</v>
      </c>
      <c r="D53" s="8">
        <v>3693939.4</v>
      </c>
      <c r="E53" s="8">
        <v>3693939.4</v>
      </c>
      <c r="F53" s="8">
        <v>3693939.4</v>
      </c>
      <c r="G53" s="14"/>
      <c r="H53" s="11"/>
      <c r="I53" s="11"/>
      <c r="J53" s="11"/>
    </row>
    <row r="54" spans="1:10" ht="87.75" customHeight="1" x14ac:dyDescent="0.25">
      <c r="A54" s="23" t="s">
        <v>113</v>
      </c>
      <c r="B54" s="7" t="s">
        <v>35</v>
      </c>
      <c r="C54" s="7" t="s">
        <v>114</v>
      </c>
      <c r="D54" s="8">
        <v>2350000</v>
      </c>
      <c r="E54" s="8">
        <v>2350000</v>
      </c>
      <c r="F54" s="8">
        <v>2350000</v>
      </c>
      <c r="G54" s="13"/>
      <c r="H54" s="11"/>
      <c r="I54" s="11"/>
      <c r="J54" s="11"/>
    </row>
    <row r="55" spans="1:10" ht="63" customHeight="1" x14ac:dyDescent="0.25">
      <c r="A55" s="23" t="s">
        <v>115</v>
      </c>
      <c r="B55" s="7" t="s">
        <v>35</v>
      </c>
      <c r="C55" s="7" t="s">
        <v>116</v>
      </c>
      <c r="D55" s="8">
        <v>10000000</v>
      </c>
      <c r="E55" s="8">
        <v>10000000</v>
      </c>
      <c r="F55" s="8">
        <v>10000000</v>
      </c>
      <c r="G55" s="13"/>
      <c r="H55" s="11"/>
      <c r="I55" s="11"/>
      <c r="J55" s="11"/>
    </row>
    <row r="56" spans="1:10" ht="63" customHeight="1" x14ac:dyDescent="0.25">
      <c r="A56" s="23" t="s">
        <v>117</v>
      </c>
      <c r="B56" s="7" t="s">
        <v>9</v>
      </c>
      <c r="C56" s="7" t="s">
        <v>118</v>
      </c>
      <c r="D56" s="8">
        <v>359275068.88</v>
      </c>
      <c r="E56" s="8">
        <v>359275068.88</v>
      </c>
      <c r="F56" s="8">
        <v>359275068.88</v>
      </c>
      <c r="G56" s="25">
        <f>E56+E78+E95</f>
        <v>1422424788</v>
      </c>
      <c r="H56" s="11"/>
      <c r="I56" s="11"/>
      <c r="J56" s="11"/>
    </row>
    <row r="57" spans="1:10" ht="63" x14ac:dyDescent="0.25">
      <c r="A57" s="23" t="s">
        <v>119</v>
      </c>
      <c r="B57" s="7" t="s">
        <v>74</v>
      </c>
      <c r="C57" s="7" t="s">
        <v>120</v>
      </c>
      <c r="D57" s="8">
        <v>685660.49</v>
      </c>
      <c r="E57" s="8">
        <v>685660.49</v>
      </c>
      <c r="F57" s="8">
        <v>685660.49</v>
      </c>
      <c r="G57" s="13"/>
      <c r="H57" s="11"/>
      <c r="I57" s="11"/>
      <c r="J57" s="11"/>
    </row>
    <row r="58" spans="1:10" ht="63" customHeight="1" x14ac:dyDescent="0.25">
      <c r="A58" s="23" t="s">
        <v>121</v>
      </c>
      <c r="B58" s="7" t="s">
        <v>78</v>
      </c>
      <c r="C58" s="7" t="s">
        <v>122</v>
      </c>
      <c r="D58" s="8">
        <v>5263980.88</v>
      </c>
      <c r="E58" s="8">
        <v>5243819.08</v>
      </c>
      <c r="F58" s="8">
        <v>5242512.08</v>
      </c>
      <c r="G58" s="13"/>
      <c r="H58" s="11"/>
      <c r="I58" s="11"/>
      <c r="J58" s="11"/>
    </row>
    <row r="59" spans="1:10" ht="63" x14ac:dyDescent="0.25">
      <c r="A59" s="23" t="s">
        <v>123</v>
      </c>
      <c r="B59" s="7" t="s">
        <v>21</v>
      </c>
      <c r="C59" s="7" t="s">
        <v>124</v>
      </c>
      <c r="D59" s="8">
        <v>29200000</v>
      </c>
      <c r="E59" s="8">
        <v>29200000</v>
      </c>
      <c r="F59" s="8">
        <v>29200000</v>
      </c>
      <c r="G59" s="13"/>
      <c r="H59" s="11"/>
      <c r="I59" s="11"/>
      <c r="J59" s="11"/>
    </row>
    <row r="60" spans="1:10" ht="93" customHeight="1" x14ac:dyDescent="0.25">
      <c r="A60" s="23" t="s">
        <v>125</v>
      </c>
      <c r="B60" s="7" t="s">
        <v>15</v>
      </c>
      <c r="C60" s="7" t="s">
        <v>126</v>
      </c>
      <c r="D60" s="8">
        <f>4327742.1-413729.1-1230200.02</f>
        <v>2683812.9799999995</v>
      </c>
      <c r="E60" s="8">
        <f>4327742.1-413729.1-1230200.02</f>
        <v>2683812.9799999995</v>
      </c>
      <c r="F60" s="8">
        <f>4327742.1-413729.1-1230200.02</f>
        <v>2683812.9799999995</v>
      </c>
      <c r="G60" s="17"/>
      <c r="H60" s="11"/>
      <c r="I60" s="11"/>
      <c r="J60" s="11"/>
    </row>
    <row r="61" spans="1:10" ht="78.75" customHeight="1" x14ac:dyDescent="0.25">
      <c r="A61" s="23" t="s">
        <v>127</v>
      </c>
      <c r="B61" s="7" t="s">
        <v>55</v>
      </c>
      <c r="C61" s="7" t="s">
        <v>128</v>
      </c>
      <c r="D61" s="8">
        <v>11421811</v>
      </c>
      <c r="E61" s="8">
        <v>11421811</v>
      </c>
      <c r="F61" s="8">
        <v>11421811</v>
      </c>
      <c r="G61" s="26"/>
      <c r="H61" s="11"/>
      <c r="I61" s="11"/>
      <c r="J61" s="11"/>
    </row>
    <row r="62" spans="1:10" ht="75" customHeight="1" x14ac:dyDescent="0.25">
      <c r="A62" s="23" t="s">
        <v>129</v>
      </c>
      <c r="B62" s="7" t="s">
        <v>15</v>
      </c>
      <c r="C62" s="7" t="s">
        <v>130</v>
      </c>
      <c r="D62" s="8">
        <v>28540349.899999999</v>
      </c>
      <c r="E62" s="8">
        <v>28540349.899999999</v>
      </c>
      <c r="F62" s="8">
        <v>28540349.899999999</v>
      </c>
      <c r="G62" s="13"/>
      <c r="H62" s="11"/>
      <c r="I62" s="11"/>
      <c r="J62" s="11"/>
    </row>
    <row r="63" spans="1:10" ht="136.5" customHeight="1" x14ac:dyDescent="0.25">
      <c r="A63" s="23" t="s">
        <v>131</v>
      </c>
      <c r="B63" s="7" t="s">
        <v>15</v>
      </c>
      <c r="C63" s="7" t="s">
        <v>132</v>
      </c>
      <c r="D63" s="8">
        <v>6930765.5999999996</v>
      </c>
      <c r="E63" s="8">
        <v>6930765.5999999996</v>
      </c>
      <c r="F63" s="8">
        <v>6930765.5999999996</v>
      </c>
      <c r="G63" s="13"/>
      <c r="H63" s="11"/>
      <c r="I63" s="11"/>
      <c r="J63" s="11"/>
    </row>
    <row r="64" spans="1:10" ht="113.25" customHeight="1" x14ac:dyDescent="0.25">
      <c r="A64" s="23" t="s">
        <v>133</v>
      </c>
      <c r="B64" s="7" t="s">
        <v>55</v>
      </c>
      <c r="C64" s="7" t="s">
        <v>134</v>
      </c>
      <c r="D64" s="8">
        <v>8696000</v>
      </c>
      <c r="E64" s="8">
        <v>8696000</v>
      </c>
      <c r="F64" s="8">
        <v>4308000</v>
      </c>
      <c r="G64" s="17"/>
      <c r="H64" s="11"/>
      <c r="I64" s="11"/>
      <c r="J64" s="11"/>
    </row>
    <row r="65" spans="1:10" ht="99.75" customHeight="1" x14ac:dyDescent="0.25">
      <c r="A65" s="23" t="s">
        <v>135</v>
      </c>
      <c r="B65" s="7" t="s">
        <v>18</v>
      </c>
      <c r="C65" s="7" t="s">
        <v>29</v>
      </c>
      <c r="D65" s="8">
        <v>9975926.3399999999</v>
      </c>
      <c r="E65" s="8">
        <v>4519600.34</v>
      </c>
      <c r="F65" s="8">
        <v>4519600.34</v>
      </c>
      <c r="G65" s="17"/>
      <c r="H65" s="11"/>
      <c r="I65" s="11"/>
      <c r="J65" s="11"/>
    </row>
    <row r="66" spans="1:10" ht="63" customHeight="1" x14ac:dyDescent="0.25">
      <c r="A66" s="23" t="s">
        <v>136</v>
      </c>
      <c r="B66" s="7" t="s">
        <v>55</v>
      </c>
      <c r="C66" s="7" t="s">
        <v>137</v>
      </c>
      <c r="D66" s="8">
        <v>6921823.46</v>
      </c>
      <c r="E66" s="8">
        <f>6921823.46-947351.42</f>
        <v>5974472.04</v>
      </c>
      <c r="F66" s="8">
        <v>5974472.04</v>
      </c>
      <c r="G66" s="27"/>
      <c r="H66" s="11"/>
      <c r="I66" s="11"/>
      <c r="J66" s="11"/>
    </row>
    <row r="67" spans="1:10" ht="63" customHeight="1" x14ac:dyDescent="0.25">
      <c r="A67" s="23" t="s">
        <v>138</v>
      </c>
      <c r="B67" s="7" t="s">
        <v>74</v>
      </c>
      <c r="C67" s="7" t="s">
        <v>139</v>
      </c>
      <c r="D67" s="8">
        <v>2772242.98</v>
      </c>
      <c r="E67" s="8">
        <v>2772242.98</v>
      </c>
      <c r="F67" s="8">
        <v>2772242.98</v>
      </c>
      <c r="G67" s="28"/>
      <c r="H67" s="11"/>
      <c r="I67" s="11"/>
      <c r="J67" s="11"/>
    </row>
    <row r="68" spans="1:10" ht="204.75" customHeight="1" x14ac:dyDescent="0.25">
      <c r="A68" s="23" t="s">
        <v>140</v>
      </c>
      <c r="B68" s="7" t="s">
        <v>55</v>
      </c>
      <c r="C68" s="7" t="s">
        <v>141</v>
      </c>
      <c r="D68" s="8">
        <v>6375920</v>
      </c>
      <c r="E68" s="8">
        <v>6375920</v>
      </c>
      <c r="F68" s="8">
        <v>6375920</v>
      </c>
      <c r="G68" s="29"/>
      <c r="H68" s="11"/>
      <c r="I68" s="11"/>
      <c r="J68" s="11"/>
    </row>
    <row r="69" spans="1:10" ht="78.75" customHeight="1" x14ac:dyDescent="0.25">
      <c r="A69" s="23" t="s">
        <v>142</v>
      </c>
      <c r="B69" s="7" t="s">
        <v>15</v>
      </c>
      <c r="C69" s="7" t="s">
        <v>143</v>
      </c>
      <c r="D69" s="8">
        <v>65750000</v>
      </c>
      <c r="E69" s="8">
        <v>65750000</v>
      </c>
      <c r="F69" s="8">
        <v>65750000</v>
      </c>
      <c r="G69" s="26"/>
      <c r="H69" s="11"/>
      <c r="I69" s="11"/>
      <c r="J69" s="11"/>
    </row>
    <row r="70" spans="1:10" s="31" customFormat="1" ht="159" customHeight="1" x14ac:dyDescent="0.25">
      <c r="A70" s="23" t="s">
        <v>144</v>
      </c>
      <c r="B70" s="7" t="s">
        <v>18</v>
      </c>
      <c r="C70" s="7" t="s">
        <v>145</v>
      </c>
      <c r="D70" s="8">
        <v>40061448</v>
      </c>
      <c r="E70" s="8">
        <f>40061448-3484848</f>
        <v>36576600</v>
      </c>
      <c r="F70" s="8">
        <f>40061448-3484848</f>
        <v>36576600</v>
      </c>
      <c r="G70" s="30"/>
      <c r="H70" s="11"/>
      <c r="I70" s="11"/>
      <c r="J70" s="11"/>
    </row>
    <row r="71" spans="1:10" ht="72.75" customHeight="1" x14ac:dyDescent="0.25">
      <c r="A71" s="23" t="s">
        <v>146</v>
      </c>
      <c r="B71" s="7" t="s">
        <v>74</v>
      </c>
      <c r="C71" s="7" t="s">
        <v>147</v>
      </c>
      <c r="D71" s="8">
        <v>628413.65</v>
      </c>
      <c r="E71" s="8">
        <v>628413.65</v>
      </c>
      <c r="F71" s="8">
        <v>628413.65</v>
      </c>
      <c r="G71" s="13"/>
      <c r="H71" s="11"/>
      <c r="I71" s="11"/>
      <c r="J71" s="11"/>
    </row>
    <row r="72" spans="1:10" ht="69.75" customHeight="1" x14ac:dyDescent="0.25">
      <c r="A72" s="23" t="s">
        <v>148</v>
      </c>
      <c r="B72" s="7" t="s">
        <v>18</v>
      </c>
      <c r="C72" s="7" t="s">
        <v>149</v>
      </c>
      <c r="D72" s="8">
        <v>10000000</v>
      </c>
      <c r="E72" s="8">
        <v>9998000</v>
      </c>
      <c r="F72" s="8">
        <v>9998000</v>
      </c>
      <c r="G72" s="18"/>
      <c r="H72" s="11"/>
      <c r="I72" s="11"/>
      <c r="J72" s="11"/>
    </row>
    <row r="73" spans="1:10" ht="110.25" customHeight="1" x14ac:dyDescent="0.25">
      <c r="A73" s="23" t="s">
        <v>150</v>
      </c>
      <c r="B73" s="7" t="s">
        <v>18</v>
      </c>
      <c r="C73" s="7" t="s">
        <v>29</v>
      </c>
      <c r="D73" s="8">
        <v>8843348.7100000009</v>
      </c>
      <c r="E73" s="8">
        <f>8843348.71-4996158</f>
        <v>3847190.7100000009</v>
      </c>
      <c r="F73" s="8">
        <v>3847190.71</v>
      </c>
      <c r="G73" s="17"/>
      <c r="H73" s="11"/>
      <c r="I73" s="11"/>
      <c r="J73" s="11"/>
    </row>
    <row r="74" spans="1:10" ht="65.25" customHeight="1" x14ac:dyDescent="0.25">
      <c r="A74" s="51" t="s">
        <v>151</v>
      </c>
      <c r="B74" s="54" t="s">
        <v>152</v>
      </c>
      <c r="C74" s="55"/>
      <c r="D74" s="8"/>
      <c r="E74" s="8"/>
      <c r="F74" s="8"/>
      <c r="G74" s="13"/>
      <c r="H74" s="11"/>
      <c r="I74" s="11"/>
      <c r="J74" s="11"/>
    </row>
    <row r="75" spans="1:10" ht="198" customHeight="1" x14ac:dyDescent="0.25">
      <c r="A75" s="52"/>
      <c r="B75" s="7" t="s">
        <v>15</v>
      </c>
      <c r="C75" s="32" t="s">
        <v>153</v>
      </c>
      <c r="D75" s="8">
        <v>1274865000</v>
      </c>
      <c r="E75" s="8">
        <v>1274865000</v>
      </c>
      <c r="F75" s="8">
        <v>1269050219.1400001</v>
      </c>
      <c r="G75" s="33" t="s">
        <v>154</v>
      </c>
      <c r="H75" s="11"/>
      <c r="I75" s="11"/>
      <c r="J75" s="11"/>
    </row>
    <row r="76" spans="1:10" ht="83.25" customHeight="1" x14ac:dyDescent="0.25">
      <c r="A76" s="52"/>
      <c r="B76" s="7" t="s">
        <v>9</v>
      </c>
      <c r="C76" s="7" t="s">
        <v>155</v>
      </c>
      <c r="D76" s="19">
        <v>137077900</v>
      </c>
      <c r="E76" s="19">
        <v>137077900</v>
      </c>
      <c r="F76" s="8">
        <v>136744405.44</v>
      </c>
      <c r="G76" s="28"/>
      <c r="H76" s="11"/>
      <c r="I76" s="11"/>
      <c r="J76" s="11"/>
    </row>
    <row r="77" spans="1:10" ht="69.75" customHeight="1" x14ac:dyDescent="0.25">
      <c r="A77" s="53"/>
      <c r="B77" s="7" t="s">
        <v>74</v>
      </c>
      <c r="C77" s="7" t="s">
        <v>156</v>
      </c>
      <c r="D77" s="8">
        <v>19645800</v>
      </c>
      <c r="E77" s="8">
        <v>19645800</v>
      </c>
      <c r="F77" s="8">
        <v>18745290.02</v>
      </c>
      <c r="G77" s="28"/>
      <c r="H77" s="11"/>
      <c r="I77" s="11"/>
      <c r="J77" s="11"/>
    </row>
    <row r="78" spans="1:10" ht="57" customHeight="1" x14ac:dyDescent="0.25">
      <c r="A78" s="23" t="s">
        <v>157</v>
      </c>
      <c r="B78" s="7" t="s">
        <v>9</v>
      </c>
      <c r="C78" s="7" t="s">
        <v>118</v>
      </c>
      <c r="D78" s="8">
        <v>304724033.13999999</v>
      </c>
      <c r="E78" s="23">
        <v>304724033.13999999</v>
      </c>
      <c r="F78" s="23">
        <v>304724033.13999999</v>
      </c>
      <c r="G78" s="34"/>
      <c r="H78" s="11"/>
      <c r="I78" s="11"/>
      <c r="J78" s="11"/>
    </row>
    <row r="79" spans="1:10" ht="63" customHeight="1" x14ac:dyDescent="0.25">
      <c r="A79" s="23" t="s">
        <v>158</v>
      </c>
      <c r="B79" s="7" t="s">
        <v>159</v>
      </c>
      <c r="C79" s="7" t="s">
        <v>160</v>
      </c>
      <c r="D79" s="8">
        <v>1103029.2</v>
      </c>
      <c r="E79" s="8">
        <v>573575.16</v>
      </c>
      <c r="F79" s="23">
        <v>573575.16</v>
      </c>
      <c r="G79" s="13"/>
      <c r="H79" s="11"/>
      <c r="I79" s="11"/>
      <c r="J79" s="11"/>
    </row>
    <row r="80" spans="1:10" ht="230.25" customHeight="1" x14ac:dyDescent="0.25">
      <c r="A80" s="23" t="s">
        <v>161</v>
      </c>
      <c r="B80" s="7" t="s">
        <v>55</v>
      </c>
      <c r="C80" s="7" t="s">
        <v>162</v>
      </c>
      <c r="D80" s="8">
        <v>1042600</v>
      </c>
      <c r="E80" s="8">
        <v>1042600</v>
      </c>
      <c r="F80" s="23">
        <v>1038322</v>
      </c>
      <c r="G80" s="35">
        <f>777600+D117</f>
        <v>111718980</v>
      </c>
      <c r="H80" s="11"/>
      <c r="I80" s="11"/>
      <c r="J80" s="11"/>
    </row>
    <row r="81" spans="1:10" ht="70.5" customHeight="1" x14ac:dyDescent="0.25">
      <c r="A81" s="23" t="s">
        <v>163</v>
      </c>
      <c r="B81" s="7" t="s">
        <v>164</v>
      </c>
      <c r="C81" s="7" t="s">
        <v>165</v>
      </c>
      <c r="D81" s="8">
        <v>15000000</v>
      </c>
      <c r="E81" s="8">
        <v>15000000</v>
      </c>
      <c r="F81" s="8">
        <v>15000000</v>
      </c>
      <c r="G81" s="13"/>
      <c r="H81" s="11"/>
      <c r="I81" s="11"/>
      <c r="J81" s="11"/>
    </row>
    <row r="82" spans="1:10" ht="86.25" customHeight="1" x14ac:dyDescent="0.25">
      <c r="A82" s="23" t="s">
        <v>166</v>
      </c>
      <c r="B82" s="7" t="s">
        <v>15</v>
      </c>
      <c r="C82" s="7" t="s">
        <v>143</v>
      </c>
      <c r="D82" s="8">
        <v>71689368.090000004</v>
      </c>
      <c r="E82" s="8">
        <v>71689368.090000004</v>
      </c>
      <c r="F82" s="23">
        <v>71689368.090000004</v>
      </c>
      <c r="G82" s="26"/>
      <c r="H82" s="11"/>
      <c r="I82" s="11"/>
      <c r="J82" s="11"/>
    </row>
    <row r="83" spans="1:10" ht="78.75" x14ac:dyDescent="0.25">
      <c r="A83" s="23" t="s">
        <v>167</v>
      </c>
      <c r="B83" s="7" t="s">
        <v>24</v>
      </c>
      <c r="C83" s="7" t="s">
        <v>168</v>
      </c>
      <c r="D83" s="8">
        <v>200000000</v>
      </c>
      <c r="E83" s="8">
        <v>200000000</v>
      </c>
      <c r="F83" s="8">
        <v>200000000</v>
      </c>
      <c r="G83" s="13"/>
      <c r="H83" s="11"/>
      <c r="I83" s="11"/>
      <c r="J83" s="11"/>
    </row>
    <row r="84" spans="1:10" ht="63" x14ac:dyDescent="0.25">
      <c r="A84" s="23" t="s">
        <v>169</v>
      </c>
      <c r="B84" s="7" t="s">
        <v>74</v>
      </c>
      <c r="C84" s="7" t="s">
        <v>170</v>
      </c>
      <c r="D84" s="8">
        <v>20752875</v>
      </c>
      <c r="E84" s="8">
        <v>20752875</v>
      </c>
      <c r="F84" s="23">
        <v>20752875</v>
      </c>
      <c r="G84" s="13"/>
      <c r="H84" s="11"/>
      <c r="I84" s="11"/>
      <c r="J84" s="11"/>
    </row>
    <row r="85" spans="1:10" ht="67.5" customHeight="1" x14ac:dyDescent="0.25">
      <c r="A85" s="23" t="s">
        <v>171</v>
      </c>
      <c r="B85" s="7" t="s">
        <v>15</v>
      </c>
      <c r="C85" s="7" t="s">
        <v>172</v>
      </c>
      <c r="D85" s="8">
        <v>139453749.15000001</v>
      </c>
      <c r="E85" s="8">
        <v>139453749.15000001</v>
      </c>
      <c r="F85" s="8">
        <v>139453749.15000001</v>
      </c>
      <c r="G85" s="26"/>
      <c r="H85" s="11"/>
      <c r="I85" s="11"/>
      <c r="J85" s="11"/>
    </row>
    <row r="86" spans="1:10" ht="104.25" customHeight="1" x14ac:dyDescent="0.25">
      <c r="A86" s="23" t="s">
        <v>173</v>
      </c>
      <c r="B86" s="7" t="s">
        <v>18</v>
      </c>
      <c r="C86" s="7" t="s">
        <v>174</v>
      </c>
      <c r="D86" s="8">
        <v>8436815.4900000002</v>
      </c>
      <c r="E86" s="8">
        <v>8436815.4900000002</v>
      </c>
      <c r="F86" s="23">
        <v>8436815.4900000002</v>
      </c>
      <c r="G86" s="17"/>
      <c r="H86" s="11"/>
      <c r="I86" s="11"/>
      <c r="J86" s="11"/>
    </row>
    <row r="87" spans="1:10" ht="78.75" customHeight="1" x14ac:dyDescent="0.25">
      <c r="A87" s="23" t="s">
        <v>175</v>
      </c>
      <c r="B87" s="7" t="s">
        <v>18</v>
      </c>
      <c r="C87" s="7" t="s">
        <v>176</v>
      </c>
      <c r="D87" s="8">
        <v>9032500</v>
      </c>
      <c r="E87" s="8">
        <v>9032500</v>
      </c>
      <c r="F87" s="23">
        <v>9032500</v>
      </c>
      <c r="G87" s="36"/>
      <c r="H87" s="11"/>
      <c r="I87" s="11"/>
      <c r="J87" s="11"/>
    </row>
    <row r="88" spans="1:10" ht="127.5" customHeight="1" x14ac:dyDescent="0.25">
      <c r="A88" s="23" t="s">
        <v>177</v>
      </c>
      <c r="B88" s="7" t="s">
        <v>55</v>
      </c>
      <c r="C88" s="7" t="s">
        <v>178</v>
      </c>
      <c r="D88" s="8">
        <v>10417234.67</v>
      </c>
      <c r="E88" s="8">
        <v>10117778</v>
      </c>
      <c r="F88" s="23">
        <v>10117778</v>
      </c>
      <c r="G88" s="26"/>
      <c r="H88" s="11"/>
      <c r="I88" s="11"/>
      <c r="J88" s="11"/>
    </row>
    <row r="89" spans="1:10" ht="59.25" customHeight="1" x14ac:dyDescent="0.25">
      <c r="A89" s="23" t="s">
        <v>179</v>
      </c>
      <c r="B89" s="7" t="s">
        <v>18</v>
      </c>
      <c r="C89" s="7" t="s">
        <v>180</v>
      </c>
      <c r="D89" s="8">
        <v>3500000</v>
      </c>
      <c r="E89" s="8">
        <v>3500000</v>
      </c>
      <c r="F89" s="8">
        <v>3500000</v>
      </c>
      <c r="G89" s="13"/>
      <c r="H89" s="11"/>
      <c r="I89" s="11"/>
      <c r="J89" s="11"/>
    </row>
    <row r="90" spans="1:10" s="13" customFormat="1" ht="93.75" customHeight="1" x14ac:dyDescent="0.25">
      <c r="A90" s="23" t="s">
        <v>181</v>
      </c>
      <c r="B90" s="7" t="s">
        <v>9</v>
      </c>
      <c r="C90" s="7" t="s">
        <v>182</v>
      </c>
      <c r="D90" s="8">
        <v>759456</v>
      </c>
      <c r="E90" s="8">
        <v>759456</v>
      </c>
      <c r="F90" s="8">
        <v>759456</v>
      </c>
      <c r="G90" s="14"/>
      <c r="H90" s="11"/>
      <c r="I90" s="11"/>
      <c r="J90" s="11"/>
    </row>
    <row r="91" spans="1:10" ht="104.25" customHeight="1" x14ac:dyDescent="0.25">
      <c r="A91" s="23" t="s">
        <v>183</v>
      </c>
      <c r="B91" s="7" t="s">
        <v>9</v>
      </c>
      <c r="C91" s="7" t="s">
        <v>184</v>
      </c>
      <c r="D91" s="8">
        <v>1740000000</v>
      </c>
      <c r="E91" s="8">
        <v>1740000000</v>
      </c>
      <c r="F91" s="23">
        <v>1740000000</v>
      </c>
      <c r="G91" s="13"/>
      <c r="H91" s="11"/>
      <c r="I91" s="11"/>
      <c r="J91" s="11"/>
    </row>
    <row r="92" spans="1:10" ht="106.5" customHeight="1" x14ac:dyDescent="0.25">
      <c r="A92" s="23" t="s">
        <v>185</v>
      </c>
      <c r="B92" s="7" t="s">
        <v>18</v>
      </c>
      <c r="C92" s="7" t="s">
        <v>29</v>
      </c>
      <c r="D92" s="8">
        <v>8555407.6999999993</v>
      </c>
      <c r="E92" s="8">
        <v>8555407.6999999993</v>
      </c>
      <c r="F92" s="23">
        <v>8555407.6999999993</v>
      </c>
      <c r="G92" s="17"/>
      <c r="H92" s="11"/>
      <c r="I92" s="11"/>
      <c r="J92" s="11"/>
    </row>
    <row r="93" spans="1:10" ht="54.75" customHeight="1" x14ac:dyDescent="0.25">
      <c r="A93" s="23" t="s">
        <v>186</v>
      </c>
      <c r="B93" s="7" t="s">
        <v>35</v>
      </c>
      <c r="C93" s="7" t="s">
        <v>187</v>
      </c>
      <c r="D93" s="8">
        <v>8130377.9100000001</v>
      </c>
      <c r="E93" s="8">
        <v>8130377.9100000001</v>
      </c>
      <c r="F93" s="8">
        <v>8130377.9100000001</v>
      </c>
      <c r="G93" s="15">
        <f>D93+D97</f>
        <v>32604129.289999999</v>
      </c>
      <c r="H93" s="11"/>
      <c r="I93" s="11"/>
      <c r="J93" s="11"/>
    </row>
    <row r="94" spans="1:10" ht="47.25" x14ac:dyDescent="0.25">
      <c r="A94" s="23" t="s">
        <v>188</v>
      </c>
      <c r="B94" s="7" t="s">
        <v>35</v>
      </c>
      <c r="C94" s="7" t="s">
        <v>189</v>
      </c>
      <c r="D94" s="8">
        <v>4043042.31</v>
      </c>
      <c r="E94" s="8">
        <v>4043042.31</v>
      </c>
      <c r="F94" s="8">
        <v>4043042.31</v>
      </c>
      <c r="G94" s="13"/>
      <c r="H94" s="11"/>
      <c r="I94" s="11"/>
      <c r="J94" s="11"/>
    </row>
    <row r="95" spans="1:10" ht="77.25" customHeight="1" x14ac:dyDescent="0.25">
      <c r="A95" s="23" t="s">
        <v>190</v>
      </c>
      <c r="B95" s="7" t="s">
        <v>9</v>
      </c>
      <c r="C95" s="7" t="s">
        <v>118</v>
      </c>
      <c r="D95" s="8">
        <v>758425685.98000002</v>
      </c>
      <c r="E95" s="8">
        <v>758425685.98000002</v>
      </c>
      <c r="F95" s="8">
        <v>758425685.98000002</v>
      </c>
      <c r="G95" s="34"/>
      <c r="H95" s="11"/>
      <c r="I95" s="11"/>
      <c r="J95" s="11"/>
    </row>
    <row r="96" spans="1:10" ht="51.75" customHeight="1" x14ac:dyDescent="0.25">
      <c r="A96" s="23" t="s">
        <v>191</v>
      </c>
      <c r="B96" s="7" t="s">
        <v>18</v>
      </c>
      <c r="C96" s="7" t="s">
        <v>176</v>
      </c>
      <c r="D96" s="8">
        <v>11558720</v>
      </c>
      <c r="E96" s="8">
        <v>11558720</v>
      </c>
      <c r="F96" s="8">
        <v>11558700</v>
      </c>
      <c r="G96" s="36"/>
      <c r="H96" s="11"/>
      <c r="I96" s="11"/>
      <c r="J96" s="11"/>
    </row>
    <row r="97" spans="1:10" ht="47.25" x14ac:dyDescent="0.25">
      <c r="A97" s="23" t="s">
        <v>192</v>
      </c>
      <c r="B97" s="7" t="s">
        <v>193</v>
      </c>
      <c r="C97" s="7" t="s">
        <v>187</v>
      </c>
      <c r="D97" s="8">
        <v>24473751.379999999</v>
      </c>
      <c r="E97" s="8">
        <v>24473751.379999999</v>
      </c>
      <c r="F97" s="8">
        <v>24473751.379999999</v>
      </c>
      <c r="G97" s="17"/>
      <c r="H97" s="11"/>
      <c r="I97" s="11"/>
      <c r="J97" s="11"/>
    </row>
    <row r="98" spans="1:10" ht="47.25" x14ac:dyDescent="0.25">
      <c r="A98" s="23" t="s">
        <v>194</v>
      </c>
      <c r="B98" s="7" t="s">
        <v>159</v>
      </c>
      <c r="C98" s="7" t="s">
        <v>195</v>
      </c>
      <c r="D98" s="8">
        <v>31300000</v>
      </c>
      <c r="E98" s="23">
        <v>30246859</v>
      </c>
      <c r="F98" s="23">
        <v>30246859</v>
      </c>
      <c r="G98" s="13"/>
      <c r="H98" s="11"/>
      <c r="I98" s="11"/>
      <c r="J98" s="11"/>
    </row>
    <row r="99" spans="1:10" ht="77.25" customHeight="1" x14ac:dyDescent="0.25">
      <c r="A99" s="23" t="s">
        <v>196</v>
      </c>
      <c r="B99" s="7" t="s">
        <v>9</v>
      </c>
      <c r="C99" s="7" t="s">
        <v>197</v>
      </c>
      <c r="D99" s="8">
        <v>18182088</v>
      </c>
      <c r="E99" s="8">
        <v>18182088</v>
      </c>
      <c r="F99" s="23">
        <v>18182088</v>
      </c>
      <c r="G99" s="13"/>
      <c r="H99" s="11"/>
      <c r="I99" s="11"/>
      <c r="J99" s="11"/>
    </row>
    <row r="100" spans="1:10" ht="74.25" customHeight="1" x14ac:dyDescent="0.25">
      <c r="A100" s="23" t="s">
        <v>198</v>
      </c>
      <c r="B100" s="7" t="s">
        <v>15</v>
      </c>
      <c r="C100" s="7" t="s">
        <v>199</v>
      </c>
      <c r="D100" s="8">
        <v>20404024.649999999</v>
      </c>
      <c r="E100" s="8">
        <v>20404024.649999999</v>
      </c>
      <c r="F100" s="8">
        <v>20404024.649999999</v>
      </c>
      <c r="G100" s="13"/>
      <c r="H100" s="11"/>
      <c r="I100" s="11"/>
      <c r="J100" s="11"/>
    </row>
    <row r="101" spans="1:10" ht="61.5" customHeight="1" x14ac:dyDescent="0.25">
      <c r="A101" s="23" t="s">
        <v>200</v>
      </c>
      <c r="B101" s="7" t="s">
        <v>9</v>
      </c>
      <c r="C101" s="7" t="s">
        <v>201</v>
      </c>
      <c r="D101" s="8">
        <v>570000000</v>
      </c>
      <c r="E101" s="8">
        <v>570000000</v>
      </c>
      <c r="F101" s="8">
        <v>570000000</v>
      </c>
      <c r="G101" s="13"/>
      <c r="H101" s="11"/>
      <c r="I101" s="11"/>
      <c r="J101" s="11"/>
    </row>
    <row r="102" spans="1:10" ht="118.5" customHeight="1" x14ac:dyDescent="0.25">
      <c r="A102" s="23" t="s">
        <v>242</v>
      </c>
      <c r="B102" s="7" t="s">
        <v>15</v>
      </c>
      <c r="C102" s="7" t="s">
        <v>202</v>
      </c>
      <c r="D102" s="8">
        <v>15818347.949999999</v>
      </c>
      <c r="E102" s="8">
        <v>0</v>
      </c>
      <c r="F102" s="23">
        <v>0</v>
      </c>
      <c r="G102" s="13"/>
      <c r="H102" s="11"/>
      <c r="I102" s="11"/>
      <c r="J102" s="11"/>
    </row>
    <row r="103" spans="1:10" ht="116.25" customHeight="1" x14ac:dyDescent="0.25">
      <c r="A103" s="23" t="s">
        <v>203</v>
      </c>
      <c r="B103" s="7" t="s">
        <v>159</v>
      </c>
      <c r="C103" s="7" t="s">
        <v>204</v>
      </c>
      <c r="D103" s="8">
        <v>13000000</v>
      </c>
      <c r="E103" s="8">
        <v>13000000</v>
      </c>
      <c r="F103" s="23">
        <v>12980223.27</v>
      </c>
      <c r="G103" s="13"/>
      <c r="H103" s="11"/>
      <c r="I103" s="11"/>
      <c r="J103" s="11"/>
    </row>
    <row r="104" spans="1:10" ht="85.5" customHeight="1" x14ac:dyDescent="0.25">
      <c r="A104" s="23" t="s">
        <v>205</v>
      </c>
      <c r="B104" s="7" t="s">
        <v>9</v>
      </c>
      <c r="C104" s="7" t="s">
        <v>206</v>
      </c>
      <c r="D104" s="8">
        <v>1678331.1</v>
      </c>
      <c r="E104" s="8">
        <v>1678331.1</v>
      </c>
      <c r="F104" s="8">
        <v>1678331.1</v>
      </c>
      <c r="G104" s="14"/>
      <c r="H104" s="11"/>
      <c r="I104" s="11"/>
      <c r="J104" s="11"/>
    </row>
    <row r="105" spans="1:10" ht="105" customHeight="1" x14ac:dyDescent="0.25">
      <c r="A105" s="23" t="s">
        <v>207</v>
      </c>
      <c r="B105" s="7" t="s">
        <v>18</v>
      </c>
      <c r="C105" s="7" t="s">
        <v>29</v>
      </c>
      <c r="D105" s="8">
        <v>9506186.0299999993</v>
      </c>
      <c r="E105" s="8">
        <v>9506186.0299999993</v>
      </c>
      <c r="F105" s="8">
        <v>9506186.0299999993</v>
      </c>
      <c r="G105" s="17"/>
      <c r="H105" s="11"/>
      <c r="I105" s="11"/>
      <c r="J105" s="11"/>
    </row>
    <row r="106" spans="1:10" ht="47.25" x14ac:dyDescent="0.25">
      <c r="A106" s="23" t="s">
        <v>208</v>
      </c>
      <c r="B106" s="7" t="s">
        <v>24</v>
      </c>
      <c r="C106" s="7" t="s">
        <v>209</v>
      </c>
      <c r="D106" s="8">
        <v>6996000</v>
      </c>
      <c r="E106" s="8">
        <v>6996000</v>
      </c>
      <c r="F106" s="8">
        <v>6996000</v>
      </c>
      <c r="G106" s="13"/>
      <c r="H106" s="11"/>
      <c r="I106" s="11"/>
      <c r="J106" s="11"/>
    </row>
    <row r="107" spans="1:10" ht="47.25" x14ac:dyDescent="0.25">
      <c r="A107" s="23" t="s">
        <v>210</v>
      </c>
      <c r="B107" s="7" t="s">
        <v>107</v>
      </c>
      <c r="C107" s="7" t="s">
        <v>211</v>
      </c>
      <c r="D107" s="8">
        <v>49000000</v>
      </c>
      <c r="E107" s="8">
        <v>7893275.21</v>
      </c>
      <c r="F107" s="23">
        <v>7893275.21</v>
      </c>
      <c r="G107" s="13"/>
      <c r="H107" s="11"/>
      <c r="I107" s="11"/>
      <c r="J107" s="11"/>
    </row>
    <row r="108" spans="1:10" ht="93" customHeight="1" x14ac:dyDescent="0.25">
      <c r="A108" s="23" t="s">
        <v>212</v>
      </c>
      <c r="B108" s="7" t="s">
        <v>55</v>
      </c>
      <c r="C108" s="7" t="s">
        <v>213</v>
      </c>
      <c r="D108" s="8">
        <v>5898253.6100000003</v>
      </c>
      <c r="E108" s="8">
        <v>5898253.6100000003</v>
      </c>
      <c r="F108" s="23">
        <v>5896993.8099999996</v>
      </c>
      <c r="G108" s="13"/>
      <c r="H108" s="11"/>
      <c r="I108" s="11"/>
      <c r="J108" s="11"/>
    </row>
    <row r="109" spans="1:10" ht="47.25" x14ac:dyDescent="0.25">
      <c r="A109" s="23" t="s">
        <v>214</v>
      </c>
      <c r="B109" s="7" t="s">
        <v>159</v>
      </c>
      <c r="C109" s="7" t="s">
        <v>215</v>
      </c>
      <c r="D109" s="8">
        <v>31500000</v>
      </c>
      <c r="E109" s="8">
        <v>28500000</v>
      </c>
      <c r="F109" s="8">
        <v>28500000</v>
      </c>
      <c r="G109" s="13"/>
      <c r="H109" s="11"/>
      <c r="I109" s="11"/>
      <c r="J109" s="11"/>
    </row>
    <row r="110" spans="1:10" ht="102.75" customHeight="1" x14ac:dyDescent="0.25">
      <c r="A110" s="23" t="s">
        <v>216</v>
      </c>
      <c r="B110" s="7" t="s">
        <v>18</v>
      </c>
      <c r="C110" s="7" t="s">
        <v>217</v>
      </c>
      <c r="D110" s="8">
        <v>1800000</v>
      </c>
      <c r="E110" s="23">
        <v>1470000</v>
      </c>
      <c r="F110" s="23">
        <v>1470000</v>
      </c>
      <c r="G110" s="13"/>
      <c r="H110" s="11"/>
      <c r="I110" s="11"/>
      <c r="J110" s="11"/>
    </row>
    <row r="111" spans="1:10" ht="87" customHeight="1" x14ac:dyDescent="0.25">
      <c r="A111" s="23" t="s">
        <v>218</v>
      </c>
      <c r="B111" s="7" t="s">
        <v>15</v>
      </c>
      <c r="C111" s="7" t="s">
        <v>219</v>
      </c>
      <c r="D111" s="8">
        <v>7722227</v>
      </c>
      <c r="E111" s="8">
        <v>7722227</v>
      </c>
      <c r="F111" s="8">
        <v>7722227</v>
      </c>
      <c r="G111" s="13"/>
      <c r="H111" s="11"/>
      <c r="I111" s="11"/>
      <c r="J111" s="11"/>
    </row>
    <row r="112" spans="1:10" ht="47.25" x14ac:dyDescent="0.25">
      <c r="A112" s="23" t="s">
        <v>220</v>
      </c>
      <c r="B112" s="7" t="s">
        <v>159</v>
      </c>
      <c r="C112" s="7" t="s">
        <v>221</v>
      </c>
      <c r="D112" s="8">
        <v>276850045.56</v>
      </c>
      <c r="E112" s="8">
        <v>276850045.56</v>
      </c>
      <c r="F112" s="23">
        <v>276850045.56</v>
      </c>
      <c r="G112" s="13"/>
      <c r="H112" s="11"/>
      <c r="I112" s="11"/>
      <c r="J112" s="11"/>
    </row>
    <row r="113" spans="1:10" ht="65.25" customHeight="1" x14ac:dyDescent="0.25">
      <c r="A113" s="23" t="s">
        <v>222</v>
      </c>
      <c r="B113" s="7" t="s">
        <v>9</v>
      </c>
      <c r="C113" s="7" t="s">
        <v>223</v>
      </c>
      <c r="D113" s="8">
        <v>1235400000</v>
      </c>
      <c r="E113" s="8">
        <v>1235400000</v>
      </c>
      <c r="F113" s="8">
        <v>1235400000</v>
      </c>
      <c r="G113" s="13"/>
      <c r="H113" s="11"/>
      <c r="I113" s="11"/>
      <c r="J113" s="11"/>
    </row>
    <row r="114" spans="1:10" ht="51.75" customHeight="1" x14ac:dyDescent="0.25">
      <c r="A114" s="23" t="s">
        <v>224</v>
      </c>
      <c r="B114" s="7" t="s">
        <v>63</v>
      </c>
      <c r="C114" s="7" t="s">
        <v>225</v>
      </c>
      <c r="D114" s="8">
        <v>78177000</v>
      </c>
      <c r="E114" s="8">
        <v>78177000</v>
      </c>
      <c r="F114" s="23">
        <v>78176988.790000007</v>
      </c>
      <c r="G114" s="13"/>
      <c r="H114" s="11"/>
      <c r="I114" s="11"/>
      <c r="J114" s="11"/>
    </row>
    <row r="115" spans="1:10" ht="214.5" customHeight="1" x14ac:dyDescent="0.25">
      <c r="A115" s="23" t="s">
        <v>226</v>
      </c>
      <c r="B115" s="7" t="s">
        <v>55</v>
      </c>
      <c r="C115" s="7" t="s">
        <v>227</v>
      </c>
      <c r="D115" s="8">
        <v>10444714</v>
      </c>
      <c r="E115" s="8">
        <v>10444714</v>
      </c>
      <c r="F115" s="23">
        <f>6082354+4362360</f>
        <v>10444714</v>
      </c>
      <c r="G115" s="26"/>
      <c r="H115" s="11"/>
      <c r="I115" s="11"/>
      <c r="J115" s="11"/>
    </row>
    <row r="116" spans="1:10" ht="116.25" customHeight="1" x14ac:dyDescent="0.25">
      <c r="A116" s="23" t="s">
        <v>228</v>
      </c>
      <c r="B116" s="7" t="s">
        <v>18</v>
      </c>
      <c r="C116" s="7" t="s">
        <v>29</v>
      </c>
      <c r="D116" s="8">
        <v>10244083.82</v>
      </c>
      <c r="E116" s="8">
        <v>10244083.82</v>
      </c>
      <c r="F116" s="8">
        <v>10244083.82</v>
      </c>
      <c r="G116" s="17"/>
      <c r="H116" s="11"/>
      <c r="I116" s="11"/>
      <c r="J116" s="11"/>
    </row>
    <row r="117" spans="1:10" ht="47.25" x14ac:dyDescent="0.25">
      <c r="A117" s="23" t="s">
        <v>229</v>
      </c>
      <c r="B117" s="7" t="s">
        <v>55</v>
      </c>
      <c r="C117" s="7" t="s">
        <v>230</v>
      </c>
      <c r="D117" s="8">
        <v>110941380</v>
      </c>
      <c r="E117" s="8">
        <v>110941380</v>
      </c>
      <c r="F117" s="23">
        <v>92383912.799999997</v>
      </c>
      <c r="G117" s="37"/>
      <c r="H117" s="11"/>
      <c r="I117" s="11"/>
      <c r="J117" s="11"/>
    </row>
    <row r="118" spans="1:10" ht="59.25" customHeight="1" x14ac:dyDescent="0.25">
      <c r="A118" s="23" t="s">
        <v>231</v>
      </c>
      <c r="B118" s="7" t="s">
        <v>15</v>
      </c>
      <c r="C118" s="7" t="s">
        <v>232</v>
      </c>
      <c r="D118" s="8">
        <v>9799390</v>
      </c>
      <c r="E118" s="8">
        <v>9799390</v>
      </c>
      <c r="F118" s="23">
        <v>0</v>
      </c>
      <c r="G118" s="13"/>
      <c r="H118" s="11"/>
      <c r="I118" s="11"/>
      <c r="J118" s="11"/>
    </row>
    <row r="119" spans="1:10" ht="57" customHeight="1" x14ac:dyDescent="0.25">
      <c r="A119" s="23" t="s">
        <v>233</v>
      </c>
      <c r="B119" s="7" t="s">
        <v>159</v>
      </c>
      <c r="C119" s="7" t="s">
        <v>234</v>
      </c>
      <c r="D119" s="8">
        <v>124000000</v>
      </c>
      <c r="E119" s="8">
        <v>124000000</v>
      </c>
      <c r="F119" s="23">
        <v>124000000</v>
      </c>
      <c r="G119" s="13"/>
      <c r="H119" s="11"/>
      <c r="I119" s="11"/>
    </row>
    <row r="120" spans="1:10" ht="54" customHeight="1" x14ac:dyDescent="0.25">
      <c r="A120" s="23" t="s">
        <v>235</v>
      </c>
      <c r="B120" s="7" t="s">
        <v>9</v>
      </c>
      <c r="C120" s="7" t="s">
        <v>236</v>
      </c>
      <c r="D120" s="8">
        <v>39999466.979999997</v>
      </c>
      <c r="E120" s="8">
        <v>39999466.979999997</v>
      </c>
      <c r="F120" s="8">
        <v>39999466.979999997</v>
      </c>
      <c r="G120" s="13"/>
      <c r="H120" s="11"/>
      <c r="I120" s="11"/>
    </row>
    <row r="121" spans="1:10" ht="106.5" customHeight="1" x14ac:dyDescent="0.25">
      <c r="A121" s="23" t="s">
        <v>237</v>
      </c>
      <c r="B121" s="7" t="s">
        <v>238</v>
      </c>
      <c r="C121" s="7" t="s">
        <v>239</v>
      </c>
      <c r="D121" s="8">
        <v>87434339.049999997</v>
      </c>
      <c r="E121" s="8">
        <v>87434339.049999997</v>
      </c>
      <c r="F121" s="23">
        <v>87434339.049999997</v>
      </c>
      <c r="G121" s="13"/>
      <c r="H121" s="11"/>
      <c r="I121" s="11"/>
    </row>
    <row r="122" spans="1:10" ht="61.5" customHeight="1" x14ac:dyDescent="0.25">
      <c r="A122" s="23" t="s">
        <v>240</v>
      </c>
      <c r="B122" s="7" t="s">
        <v>41</v>
      </c>
      <c r="C122" s="7" t="s">
        <v>42</v>
      </c>
      <c r="D122" s="8">
        <v>24170476.190000001</v>
      </c>
      <c r="E122" s="8">
        <v>24170476.190000001</v>
      </c>
      <c r="F122" s="8">
        <v>24170476.190000001</v>
      </c>
      <c r="G122" s="13"/>
      <c r="H122" s="11"/>
      <c r="I122" s="11"/>
    </row>
    <row r="123" spans="1:10" s="41" customFormat="1" ht="18.75" customHeight="1" x14ac:dyDescent="0.25">
      <c r="A123" s="38"/>
      <c r="B123" s="39" t="s">
        <v>241</v>
      </c>
      <c r="C123" s="40"/>
      <c r="D123" s="40">
        <f>SUM(D6:D122)</f>
        <v>9563057516.9899998</v>
      </c>
      <c r="E123" s="40">
        <f>SUM(E6:E122)</f>
        <v>9448537824.119997</v>
      </c>
      <c r="F123" s="40">
        <f>SUM(F6:F122)</f>
        <v>9402078012.1299992</v>
      </c>
      <c r="G123" s="13"/>
      <c r="I123" s="11"/>
    </row>
    <row r="125" spans="1:10" s="44" customFormat="1" ht="36.75" customHeight="1" x14ac:dyDescent="0.25">
      <c r="A125" s="42"/>
      <c r="B125" s="56"/>
      <c r="C125" s="56"/>
      <c r="D125" s="43"/>
      <c r="E125" s="43"/>
      <c r="F125" s="43"/>
    </row>
    <row r="126" spans="1:10" x14ac:dyDescent="0.25">
      <c r="A126" s="45"/>
      <c r="B126" s="46"/>
      <c r="C126" s="45"/>
    </row>
    <row r="127" spans="1:10" x14ac:dyDescent="0.25">
      <c r="A127" s="45"/>
      <c r="B127" s="45"/>
      <c r="C127" s="45"/>
    </row>
    <row r="128" spans="1:10" x14ac:dyDescent="0.25">
      <c r="A128" s="45"/>
      <c r="B128" s="45"/>
      <c r="C128" s="45"/>
      <c r="G128" s="11">
        <f>E129-F128</f>
        <v>0</v>
      </c>
    </row>
    <row r="129" spans="1:7" x14ac:dyDescent="0.25">
      <c r="A129" s="45"/>
      <c r="B129" s="45"/>
      <c r="C129" s="45"/>
    </row>
    <row r="133" spans="1:7" x14ac:dyDescent="0.25">
      <c r="G133" s="11"/>
    </row>
    <row r="134" spans="1:7" x14ac:dyDescent="0.25">
      <c r="G134" s="11"/>
    </row>
    <row r="137" spans="1:7" x14ac:dyDescent="0.25">
      <c r="G137" s="11"/>
    </row>
    <row r="141" spans="1:7" ht="20.25" x14ac:dyDescent="0.3">
      <c r="D141" s="47"/>
      <c r="E141" s="47"/>
      <c r="F141" s="47"/>
    </row>
    <row r="142" spans="1:7" x14ac:dyDescent="0.25">
      <c r="D142" s="11"/>
    </row>
    <row r="143" spans="1:7" x14ac:dyDescent="0.25">
      <c r="F143" s="11"/>
    </row>
    <row r="147" spans="6:6" x14ac:dyDescent="0.25">
      <c r="F147" s="11"/>
    </row>
  </sheetData>
  <mergeCells count="4">
    <mergeCell ref="A3:F3"/>
    <mergeCell ref="A74:A77"/>
    <mergeCell ref="B74:C74"/>
    <mergeCell ref="B125:C125"/>
  </mergeCells>
  <pageMargins left="0.23622047244094491" right="0.23622047244094491" top="0.74803149606299213" bottom="0.74803149606299213" header="0.31496062992125984" footer="0.31496062992125984"/>
  <pageSetup paperSize="9" scale="38" fitToHeight="0" orientation="portrait" r:id="rId1"/>
  <headerFooter differentFirst="1">
    <oddFooter>&amp;C&amp;"Times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ФАУГИ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У.С.</dc:creator>
  <cp:lastModifiedBy>Мурахтанова Ю.В.</cp:lastModifiedBy>
  <cp:lastPrinted>2025-05-29T10:47:57Z</cp:lastPrinted>
  <dcterms:created xsi:type="dcterms:W3CDTF">2025-03-26T11:32:50Z</dcterms:created>
  <dcterms:modified xsi:type="dcterms:W3CDTF">2025-05-29T10:51:06Z</dcterms:modified>
</cp:coreProperties>
</file>